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61AF0D5-79D7-4321-AA4C-B616FE9D618D}" xr6:coauthVersionLast="36" xr6:coauthVersionMax="36" xr10:uidLastSave="{00000000-0000-0000-0000-000000000000}"/>
  <bookViews>
    <workbookView xWindow="0" yWindow="0" windowWidth="19440" windowHeight="12645" activeTab="1" xr2:uid="{00000000-000D-0000-FFFF-FFFF00000000}"/>
  </bookViews>
  <sheets>
    <sheet name="2026 TAM" sheetId="1" r:id="rId1"/>
    <sheet name="2026 POW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N12" i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O12" i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P12" i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Q12" i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F34" i="2" l="1"/>
  <c r="F35" i="2"/>
  <c r="F36" i="2"/>
  <c r="F37" i="2"/>
  <c r="F38" i="2"/>
  <c r="F39" i="2"/>
  <c r="F32" i="1"/>
  <c r="F33" i="1"/>
  <c r="F34" i="1"/>
  <c r="F35" i="1"/>
  <c r="F36" i="1"/>
  <c r="F37" i="1"/>
  <c r="F38" i="1"/>
  <c r="F43" i="2" l="1"/>
  <c r="F44" i="2"/>
  <c r="F28" i="1" l="1"/>
  <c r="F29" i="1"/>
  <c r="J12" i="1" l="1"/>
  <c r="J13" i="1" s="1"/>
  <c r="J14" i="1" s="1"/>
  <c r="J15" i="1" s="1"/>
  <c r="J16" i="1" s="1"/>
  <c r="J17" i="1" s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F12" i="1"/>
  <c r="F13" i="1"/>
  <c r="F14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12" i="2"/>
  <c r="A13" i="2" s="1"/>
  <c r="A14" i="2" s="1"/>
  <c r="A15" i="2" s="1"/>
  <c r="A16" i="2" s="1"/>
  <c r="A17" i="2" s="1"/>
  <c r="A18" i="2" s="1"/>
  <c r="F24" i="2"/>
  <c r="F25" i="2"/>
  <c r="F26" i="2"/>
  <c r="F27" i="2"/>
  <c r="F28" i="2"/>
  <c r="F29" i="2"/>
  <c r="F31" i="2"/>
  <c r="F32" i="2"/>
  <c r="F33" i="2"/>
  <c r="F40" i="2"/>
  <c r="F41" i="2"/>
  <c r="F42" i="2"/>
  <c r="F46" i="2"/>
  <c r="F47" i="2"/>
  <c r="F48" i="2"/>
  <c r="F49" i="2"/>
  <c r="F50" i="2"/>
  <c r="F51" i="2"/>
  <c r="F54" i="2"/>
  <c r="F55" i="2"/>
  <c r="F56" i="2"/>
  <c r="F57" i="2"/>
  <c r="Q12" i="2"/>
  <c r="Q13" i="2" s="1"/>
  <c r="Q14" i="2" s="1"/>
  <c r="Q15" i="2" s="1"/>
  <c r="Q16" i="2" s="1"/>
  <c r="Q17" i="2" s="1"/>
  <c r="Q18" i="2" s="1"/>
  <c r="Q19" i="2" l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A19" i="2"/>
  <c r="A21" i="2" s="1"/>
  <c r="A22" i="2" s="1"/>
  <c r="A23" i="2" s="1"/>
  <c r="A24" i="2" s="1"/>
  <c r="A25" i="2" s="1"/>
  <c r="A26" i="2" s="1"/>
  <c r="A27" i="2" s="1"/>
  <c r="A28" i="2" s="1"/>
  <c r="A29" i="2" s="1"/>
  <c r="A28" i="1"/>
  <c r="A29" i="1" s="1"/>
  <c r="A30" i="1" s="1"/>
  <c r="F60" i="2"/>
  <c r="F58" i="2"/>
  <c r="F53" i="2"/>
  <c r="F52" i="2"/>
  <c r="F23" i="2"/>
  <c r="F22" i="2"/>
  <c r="F21" i="2"/>
  <c r="F20" i="2"/>
  <c r="F18" i="2"/>
  <c r="F17" i="2"/>
  <c r="F16" i="2"/>
  <c r="F15" i="2"/>
  <c r="F14" i="2"/>
  <c r="F13" i="2"/>
  <c r="P12" i="2"/>
  <c r="P13" i="2" s="1"/>
  <c r="P14" i="2" s="1"/>
  <c r="P15" i="2" s="1"/>
  <c r="P16" i="2" s="1"/>
  <c r="P17" i="2" s="1"/>
  <c r="P18" i="2" s="1"/>
  <c r="O12" i="2"/>
  <c r="O13" i="2" s="1"/>
  <c r="O14" i="2" s="1"/>
  <c r="O15" i="2" s="1"/>
  <c r="O16" i="2" s="1"/>
  <c r="O17" i="2" s="1"/>
  <c r="O18" i="2" s="1"/>
  <c r="N12" i="2"/>
  <c r="N13" i="2" s="1"/>
  <c r="N14" i="2" s="1"/>
  <c r="N15" i="2" s="1"/>
  <c r="N16" i="2" s="1"/>
  <c r="N17" i="2" s="1"/>
  <c r="N18" i="2" s="1"/>
  <c r="M12" i="2"/>
  <c r="M13" i="2" s="1"/>
  <c r="M14" i="2" s="1"/>
  <c r="M15" i="2" s="1"/>
  <c r="M16" i="2" s="1"/>
  <c r="M17" i="2" s="1"/>
  <c r="M18" i="2" s="1"/>
  <c r="L12" i="2"/>
  <c r="L13" i="2" s="1"/>
  <c r="L14" i="2" s="1"/>
  <c r="L15" i="2" s="1"/>
  <c r="L16" i="2" s="1"/>
  <c r="L17" i="2" s="1"/>
  <c r="L18" i="2" s="1"/>
  <c r="K12" i="2"/>
  <c r="K13" i="2" s="1"/>
  <c r="K14" i="2" s="1"/>
  <c r="K15" i="2" s="1"/>
  <c r="K16" i="2" s="1"/>
  <c r="K17" i="2" s="1"/>
  <c r="K18" i="2" s="1"/>
  <c r="K19" i="2" s="1"/>
  <c r="J12" i="2"/>
  <c r="J13" i="2" s="1"/>
  <c r="J14" i="2" s="1"/>
  <c r="J15" i="2" s="1"/>
  <c r="J16" i="2" s="1"/>
  <c r="J17" i="2" s="1"/>
  <c r="J18" i="2" s="1"/>
  <c r="H12" i="2"/>
  <c r="H13" i="2" s="1"/>
  <c r="H14" i="2" s="1"/>
  <c r="H15" i="2" s="1"/>
  <c r="H16" i="2" s="1"/>
  <c r="H17" i="2" s="1"/>
  <c r="H18" i="2" s="1"/>
  <c r="H19" i="2" s="1"/>
  <c r="H21" i="2" s="1"/>
  <c r="H22" i="2" s="1"/>
  <c r="H23" i="2" s="1"/>
  <c r="H24" i="2" s="1"/>
  <c r="H25" i="2" s="1"/>
  <c r="H26" i="2" s="1"/>
  <c r="H27" i="2" s="1"/>
  <c r="H28" i="2" s="1"/>
  <c r="H29" i="2" s="1"/>
  <c r="F12" i="2"/>
  <c r="F11" i="2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J21" i="2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19" i="2"/>
  <c r="H30" i="2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O19" i="2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A30" i="2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P19" i="2"/>
  <c r="P21" i="2" s="1"/>
  <c r="P22" i="2" s="1"/>
  <c r="P23" i="2" s="1"/>
  <c r="P24" i="2" s="1"/>
  <c r="P25" i="2" s="1"/>
  <c r="P26" i="2" s="1"/>
  <c r="P27" i="2" s="1"/>
  <c r="P28" i="2" s="1"/>
  <c r="P29" i="2" s="1"/>
  <c r="K21" i="2"/>
  <c r="K22" i="2" s="1"/>
  <c r="K23" i="2" s="1"/>
  <c r="K24" i="2" s="1"/>
  <c r="K25" i="2" s="1"/>
  <c r="K26" i="2" s="1"/>
  <c r="K27" i="2" s="1"/>
  <c r="K28" i="2" s="1"/>
  <c r="K29" i="2" s="1"/>
  <c r="L19" i="2"/>
  <c r="L21" i="2" s="1"/>
  <c r="L22" i="2" s="1"/>
  <c r="L23" i="2" s="1"/>
  <c r="L24" i="2" s="1"/>
  <c r="L25" i="2" s="1"/>
  <c r="L26" i="2" s="1"/>
  <c r="L27" i="2" s="1"/>
  <c r="L28" i="2" s="1"/>
  <c r="L29" i="2" s="1"/>
  <c r="M19" i="2"/>
  <c r="N19" i="2"/>
  <c r="N21" i="2" s="1"/>
  <c r="N22" i="2" s="1"/>
  <c r="N23" i="2" s="1"/>
  <c r="N24" i="2" s="1"/>
  <c r="N25" i="2" s="1"/>
  <c r="N26" i="2" s="1"/>
  <c r="N27" i="2" s="1"/>
  <c r="N28" i="2" s="1"/>
  <c r="N29" i="2" s="1"/>
  <c r="F43" i="1"/>
  <c r="F44" i="1"/>
  <c r="F45" i="1"/>
  <c r="F46" i="1"/>
  <c r="F47" i="1"/>
  <c r="F55" i="1"/>
  <c r="F56" i="1"/>
  <c r="F57" i="1"/>
  <c r="F58" i="1"/>
  <c r="F59" i="1"/>
  <c r="F60" i="1"/>
  <c r="A52" i="1" l="1"/>
  <c r="A53" i="1" s="1"/>
  <c r="A54" i="1" s="1"/>
  <c r="A55" i="1" s="1"/>
  <c r="A56" i="1" s="1"/>
  <c r="A57" i="1" s="1"/>
  <c r="A58" i="1" s="1"/>
  <c r="A59" i="1" s="1"/>
  <c r="A60" i="1" s="1"/>
  <c r="N30" i="2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K30" i="2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P30" i="2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L30" i="2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F39" i="1"/>
  <c r="F40" i="1"/>
  <c r="F41" i="1"/>
  <c r="F42" i="1"/>
  <c r="F27" i="1" l="1"/>
  <c r="F24" i="1"/>
  <c r="F31" i="1" l="1"/>
  <c r="F30" i="1"/>
  <c r="F25" i="1"/>
  <c r="F23" i="1"/>
  <c r="F22" i="1"/>
  <c r="F21" i="1"/>
  <c r="F20" i="1"/>
  <c r="F19" i="1"/>
  <c r="F18" i="1"/>
  <c r="F17" i="1"/>
  <c r="F16" i="1"/>
  <c r="F15" i="1"/>
  <c r="J18" i="1"/>
  <c r="J19" i="1" s="1"/>
  <c r="F11" i="1"/>
  <c r="J20" i="1" l="1"/>
  <c r="J21" i="1" s="1"/>
  <c r="J22" i="1" s="1"/>
  <c r="J23" i="1" s="1"/>
  <c r="J24" i="1" s="1"/>
  <c r="J25" i="1" s="1"/>
  <c r="J28" i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M21" i="2" l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</calcChain>
</file>

<file path=xl/sharedStrings.xml><?xml version="1.0" encoding="utf-8"?>
<sst xmlns="http://schemas.openxmlformats.org/spreadsheetml/2006/main" count="353" uniqueCount="145">
  <si>
    <t>Oznaczenie kursu</t>
  </si>
  <si>
    <r>
      <rPr>
        <sz val="7"/>
        <rFont val="Tahoma"/>
        <family val="2"/>
      </rPr>
      <t>Pręd. Tech.</t>
    </r>
  </si>
  <si>
    <r>
      <rPr>
        <sz val="7"/>
        <rFont val="Tahoma"/>
        <family val="2"/>
      </rPr>
      <t>odległości między przyst.</t>
    </r>
  </si>
  <si>
    <r>
      <rPr>
        <sz val="7"/>
        <rFont val="Tahoma"/>
        <family val="2"/>
      </rPr>
      <t>km narast.</t>
    </r>
  </si>
  <si>
    <t>czas między przyst.</t>
  </si>
  <si>
    <r>
      <rPr>
        <sz val="7"/>
        <rFont val="Tahoma"/>
        <family val="2"/>
      </rPr>
      <t>Czas narast.</t>
    </r>
  </si>
  <si>
    <r>
      <rPr>
        <sz val="7"/>
        <rFont val="Tahoma"/>
        <family val="2"/>
      </rPr>
      <t>Rodzaj kursu</t>
    </r>
  </si>
  <si>
    <t>Zw</t>
  </si>
  <si>
    <r>
      <rPr>
        <sz val="7"/>
        <rFont val="Tahoma"/>
        <family val="2"/>
      </rPr>
      <t>Zw</t>
    </r>
  </si>
  <si>
    <r>
      <rPr>
        <sz val="8"/>
        <rFont val="Tahoma"/>
        <family val="2"/>
      </rPr>
      <t>0:00</t>
    </r>
  </si>
  <si>
    <t>nr przystanku</t>
  </si>
  <si>
    <t>Dworce i przystanki</t>
  </si>
  <si>
    <t>02</t>
  </si>
  <si>
    <t>03</t>
  </si>
  <si>
    <t>01</t>
  </si>
  <si>
    <t>G</t>
  </si>
  <si>
    <t>W</t>
  </si>
  <si>
    <t>P</t>
  </si>
  <si>
    <t xml:space="preserve">E - kursuje od poniedziałku do soboty oprócz świąt </t>
  </si>
  <si>
    <t>E</t>
  </si>
  <si>
    <t>Sławno</t>
  </si>
  <si>
    <t>Ostrożna</t>
  </si>
  <si>
    <t>Antoninów I /Świetlica Wiejska/</t>
  </si>
  <si>
    <t>Grudzeń Kolonia II</t>
  </si>
  <si>
    <t xml:space="preserve">Tomaszów Maz. d.a. Dworcowa 6                                               </t>
  </si>
  <si>
    <t xml:space="preserve">Opoczno Biernackiego /Sąd Rejonowy </t>
  </si>
  <si>
    <t>17</t>
  </si>
  <si>
    <t>16</t>
  </si>
  <si>
    <t>14</t>
  </si>
  <si>
    <t>11</t>
  </si>
  <si>
    <t>10</t>
  </si>
  <si>
    <t>07</t>
  </si>
  <si>
    <t>05</t>
  </si>
  <si>
    <t>09</t>
  </si>
  <si>
    <t>04</t>
  </si>
  <si>
    <t>13</t>
  </si>
  <si>
    <t>08</t>
  </si>
  <si>
    <t xml:space="preserve">Twarda ul. Północna </t>
  </si>
  <si>
    <t xml:space="preserve">Smardzewice ul. Główna </t>
  </si>
  <si>
    <t xml:space="preserve">Smardzewice Biała Góra </t>
  </si>
  <si>
    <t xml:space="preserve">Tomaszów Maz. Św. Antoniego - B. Głowackiego </t>
  </si>
  <si>
    <t xml:space="preserve">Tomaszów Maz. gen. Grota - Roweckiego - Rondo Solidarności </t>
  </si>
  <si>
    <t>R</t>
  </si>
  <si>
    <t>12</t>
  </si>
  <si>
    <t>15</t>
  </si>
  <si>
    <t xml:space="preserve">Tomaszów Maz. św. Antoniego - PSS Społem </t>
  </si>
  <si>
    <t>Tomaszów Maz. św. Antoniego - gen. Sikorskiego</t>
  </si>
  <si>
    <t>06</t>
  </si>
  <si>
    <t xml:space="preserve">Smardzewice ul Główna </t>
  </si>
  <si>
    <t>Bukowiec Opoczyński VII</t>
  </si>
  <si>
    <t>Bukowiec Opoczyński VI</t>
  </si>
  <si>
    <t>Bukowiec Opoczyński IV</t>
  </si>
  <si>
    <t>Bukowiec Opoczyński II /Wiejski Ośrodek Kultury/</t>
  </si>
  <si>
    <t>Bukowiec Opoczyński I</t>
  </si>
  <si>
    <t>Brzustówek</t>
  </si>
  <si>
    <t>Brzustówek Kolonia</t>
  </si>
  <si>
    <t>Ziębów /Szkoła/</t>
  </si>
  <si>
    <t>Dąbrówka</t>
  </si>
  <si>
    <t>Trojanów</t>
  </si>
  <si>
    <t>Szadkowice</t>
  </si>
  <si>
    <t>Ludwinów</t>
  </si>
  <si>
    <t>Duży Potok</t>
  </si>
  <si>
    <t>Syski</t>
  </si>
  <si>
    <t>Grabowa II</t>
  </si>
  <si>
    <t>Małe Końskie</t>
  </si>
  <si>
    <t>Bukowiec nad Pilicą II /Szkoła/</t>
  </si>
  <si>
    <t xml:space="preserve">Tomaszów Maz. Modrzewskiego -piekarnia </t>
  </si>
  <si>
    <t>Wygnanów</t>
  </si>
  <si>
    <t xml:space="preserve">Twarda ul. Południowa </t>
  </si>
  <si>
    <t>Smardzewice Biała Góra</t>
  </si>
  <si>
    <t>Grabowa I</t>
  </si>
  <si>
    <t xml:space="preserve"> Bukowiec Opoczyński VI</t>
  </si>
  <si>
    <t>18</t>
  </si>
  <si>
    <t xml:space="preserve">Bukowiec Opoczyński </t>
  </si>
  <si>
    <t>Opoczno Świerkowa /Cmentarz</t>
  </si>
  <si>
    <t>Opoczno Kossaka /Pileckiego</t>
  </si>
  <si>
    <t>Lp</t>
  </si>
  <si>
    <t>Olszowiec /OSP</t>
  </si>
  <si>
    <t xml:space="preserve">Opoczno Biernackiego /MDK </t>
  </si>
  <si>
    <t>Antoninów II</t>
  </si>
  <si>
    <t xml:space="preserve">Małe Końskie </t>
  </si>
  <si>
    <t>Olszowiec / OSP</t>
  </si>
  <si>
    <t>Małe Końskie II</t>
  </si>
  <si>
    <t>kurs 110</t>
  </si>
  <si>
    <t>kurs 1782</t>
  </si>
  <si>
    <t>kurs 1784</t>
  </si>
  <si>
    <t>kurs 1786</t>
  </si>
  <si>
    <t>kurs 172</t>
  </si>
  <si>
    <t>kurs 1788</t>
  </si>
  <si>
    <t>kurs 133</t>
  </si>
  <si>
    <t>kurs 1785</t>
  </si>
  <si>
    <t>kurs 1783</t>
  </si>
  <si>
    <t>kurs 149</t>
  </si>
  <si>
    <t>kurs 1787</t>
  </si>
  <si>
    <t>kurs 176</t>
  </si>
  <si>
    <t>kurs 1789</t>
  </si>
  <si>
    <t>kurs 125</t>
  </si>
  <si>
    <t>nr drogi</t>
  </si>
  <si>
    <t>38</t>
  </si>
  <si>
    <t>44</t>
  </si>
  <si>
    <t>31</t>
  </si>
  <si>
    <t>33</t>
  </si>
  <si>
    <t>Kategoria drogi: G-droga gminna, P - droga powiatowa; W - droga wojewódzka; R - teren prywatny</t>
  </si>
  <si>
    <t>Zajączków I</t>
  </si>
  <si>
    <t>Tomaszów Maz. Warszawska/ gen. Grota Roweckiego</t>
  </si>
  <si>
    <t xml:space="preserve">Opoczno, ul. Perzyńskiego                                               </t>
  </si>
  <si>
    <t>Opoczno Partyzantów /Cmentarz</t>
  </si>
  <si>
    <t>Opoczno, ul. Inowłodzka/ul. Rolna</t>
  </si>
  <si>
    <t>Trojanów II</t>
  </si>
  <si>
    <t>-</t>
  </si>
  <si>
    <t>Dm</t>
  </si>
  <si>
    <t>m - nie kursuje w dniach 24 i 31.XII</t>
  </si>
  <si>
    <t>Osoba zarządzająca transportem:                                                                    Waldemar Roman Woźniak - Prezes Zarządu</t>
  </si>
  <si>
    <t xml:space="preserve">Opoczno, ul. Perzyńskiego                                           </t>
  </si>
  <si>
    <t xml:space="preserve">Nazwa linii: Opoczno - Bukowiec nad Pilicą - Tomaszów Mazowiecki </t>
  </si>
  <si>
    <t>Linia użyteczności publicznej nr 38</t>
  </si>
  <si>
    <t>Lp.</t>
  </si>
  <si>
    <t>Kategoria Drogi</t>
  </si>
  <si>
    <t xml:space="preserve"> Osoba zarządzająca transportem:                       Waldemar Roman Woźniak - Prezes Zarządu</t>
  </si>
  <si>
    <t>Opoczno Biernackiego /ALDI/</t>
  </si>
  <si>
    <t xml:space="preserve">Olszowiec </t>
  </si>
  <si>
    <t>Oznaczenia:</t>
  </si>
  <si>
    <t>D - kursuje od poniedziałku do piątku oprócz świąt</t>
  </si>
  <si>
    <t>Liczba pojazdów niezbędnych do wykonywania codziennych przewozów : 3</t>
  </si>
  <si>
    <t>Opoczno Biernackiego /Pływalnia/</t>
  </si>
  <si>
    <t>PKS  WOŹNIAK  Sp. z o. o.</t>
  </si>
  <si>
    <t>Bukowiec nad Pilicą I</t>
  </si>
  <si>
    <t>Rodzaj kursów: Zw - kurs zwykły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</si>
  <si>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</si>
  <si>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</si>
  <si>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</si>
  <si>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</si>
  <si>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</si>
  <si>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U/10/309</t>
  </si>
  <si>
    <t xml:space="preserve">do zaświadczenia nr 038/2025 </t>
  </si>
  <si>
    <t>Załacznik Nr 1 do umowy 
Nr 3/2025/IFII o świadczenie usług w zakresie publicznego
 transportu zbiorowego w transporcie drogowym
 w okresie od 01.01.2026 r. do 31.12.2033 r.</t>
  </si>
  <si>
    <t>Kuraszków 5,  26 - 307 Białaczów</t>
  </si>
  <si>
    <t>Kuraszków 5, 26 - 307 Białaczów</t>
  </si>
  <si>
    <t>Kategoria drogi:  G- droga gminna, P - droga powiatowa; W - droga wojewódzka;  R - teren prywatny</t>
  </si>
  <si>
    <t xml:space="preserve">Tomaszów Maz. gen. Grota - Roweckiego - Warszawska </t>
  </si>
  <si>
    <t xml:space="preserve">Tomaszów Maz. Warszawska/ Galeria </t>
  </si>
  <si>
    <t xml:space="preserve">Tomaszów Maz. Modrzewskiego - rezerwat </t>
  </si>
  <si>
    <t xml:space="preserve">Tomaszów Maz. Św. Antoniego - DH Tomasz </t>
  </si>
  <si>
    <t>Tomaszów Maz. Cmentarz - Ugaj</t>
  </si>
  <si>
    <t xml:space="preserve">Tomaszów Maz. Warszawska/ Konstytucji 3 Maja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</si>
</sst>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.0"/>
    <numFmt numFmtId="166" formatCode="#,##0.0"/>
  </numFmts>
  <fonts count="31" x14ac:knownFonts="1">
    <font>
      <sz val="11"/>
      <color theme="1"/>
      <name val="Calibri"/>
      <family val="2"/>
      <scheme val="minor"/>
    </font>
    <font>
      <b/>
      <sz val="9"/>
      <name val="Tahoma"/>
      <family val="2"/>
      <charset val="238"/>
    </font>
    <font>
      <b/>
      <sz val="9"/>
      <name val="Tahoma"/>
      <family val="2"/>
    </font>
    <font>
      <b/>
      <sz val="10"/>
      <color rgb="FF000000"/>
      <name val="Tahoma"/>
      <family val="2"/>
      <charset val="238"/>
    </font>
    <font>
      <sz val="7"/>
      <name val="Tahoma"/>
      <family val="2"/>
    </font>
    <font>
      <sz val="7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  <font>
      <sz val="8"/>
      <color rgb="FF000000"/>
      <name val="Times New Roman"/>
      <family val="1"/>
      <charset val="238"/>
    </font>
    <font>
      <sz val="7.5"/>
      <name val="Tahoma"/>
      <family val="2"/>
      <charset val="238"/>
    </font>
    <font>
      <sz val="8"/>
      <color rgb="FF000000"/>
      <name val="Tahoma"/>
      <family val="2"/>
    </font>
    <font>
      <sz val="7.5"/>
      <name val="Tahoma"/>
      <family val="2"/>
    </font>
    <font>
      <sz val="10"/>
      <name val="Arial"/>
      <family val="2"/>
      <charset val="238"/>
    </font>
    <font>
      <sz val="9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FFFF00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  <font>
      <sz val="7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 vertical="top" shrinkToFit="1"/>
    </xf>
    <xf numFmtId="164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 vertical="top" wrapText="1" indent="1"/>
    </xf>
    <xf numFmtId="49" fontId="1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right" vertical="top" wrapText="1" indent="1"/>
    </xf>
    <xf numFmtId="0" fontId="16" fillId="0" borderId="0" xfId="0" applyFont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top" shrinkToFit="1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right" vertical="top" wrapText="1" indent="1"/>
    </xf>
    <xf numFmtId="164" fontId="6" fillId="2" borderId="0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top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 vertical="center" wrapText="1"/>
    </xf>
    <xf numFmtId="165" fontId="18" fillId="2" borderId="0" xfId="0" applyNumberFormat="1" applyFont="1" applyFill="1" applyBorder="1" applyAlignment="1">
      <alignment horizontal="center" vertical="top" shrinkToFit="1"/>
    </xf>
    <xf numFmtId="165" fontId="18" fillId="2" borderId="5" xfId="0" applyNumberFormat="1" applyFont="1" applyFill="1" applyBorder="1" applyAlignment="1">
      <alignment horizontal="center" vertical="top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top" shrinkToFi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20" fontId="6" fillId="2" borderId="4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166" fontId="21" fillId="2" borderId="1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0" fontId="14" fillId="2" borderId="16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166" fontId="15" fillId="2" borderId="16" xfId="0" applyNumberFormat="1" applyFont="1" applyFill="1" applyBorder="1" applyAlignment="1">
      <alignment horizontal="center" vertical="center" wrapText="1"/>
    </xf>
    <xf numFmtId="166" fontId="15" fillId="2" borderId="5" xfId="0" applyNumberFormat="1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/>
    </xf>
    <xf numFmtId="165" fontId="17" fillId="2" borderId="2" xfId="0" applyNumberFormat="1" applyFont="1" applyFill="1" applyBorder="1" applyAlignment="1">
      <alignment horizontal="center" vertical="top" shrinkToFit="1"/>
    </xf>
    <xf numFmtId="165" fontId="18" fillId="2" borderId="2" xfId="0" applyNumberFormat="1" applyFont="1" applyFill="1" applyBorder="1" applyAlignment="1">
      <alignment horizontal="center" vertical="top" shrinkToFi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right" vertical="top" wrapText="1" indent="1"/>
    </xf>
    <xf numFmtId="20" fontId="6" fillId="2" borderId="2" xfId="0" applyNumberFormat="1" applyFont="1" applyFill="1" applyBorder="1" applyAlignment="1">
      <alignment horizontal="center" vertical="top" wrapText="1"/>
    </xf>
    <xf numFmtId="20" fontId="6" fillId="2" borderId="3" xfId="0" applyNumberFormat="1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24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 wrapText="1"/>
    </xf>
    <xf numFmtId="0" fontId="26" fillId="0" borderId="0" xfId="0" applyFont="1"/>
    <xf numFmtId="0" fontId="19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top" shrinkToFit="1"/>
    </xf>
    <xf numFmtId="0" fontId="19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center" wrapText="1"/>
    </xf>
    <xf numFmtId="0" fontId="28" fillId="0" borderId="0" xfId="0" applyFont="1" applyAlignment="1">
      <alignment horizontal="left"/>
    </xf>
    <xf numFmtId="0" fontId="29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indent="15"/>
    </xf>
    <xf numFmtId="0" fontId="25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top" wrapText="1"/>
    </xf>
    <xf numFmtId="0" fontId="3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top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opLeftCell="A42" zoomScaleNormal="100" workbookViewId="0">
      <selection sqref="A1:Q74"/>
    </sheetView>
  </sheetViews>
  <sheetFormatPr defaultRowHeight="15" x14ac:dyDescent="0.25"/>
  <cols>
    <col min="2" max="2" width="39.42578125" customWidth="1"/>
    <col min="3" max="3" width="8.7109375" customWidth="1"/>
    <col min="4" max="4" width="8.7109375" style="18" customWidth="1"/>
  </cols>
  <sheetData>
    <row r="1" spans="1:17" x14ac:dyDescent="0.25">
      <c r="B1" s="15"/>
      <c r="C1" s="100"/>
      <c r="D1" s="16"/>
      <c r="E1" s="2"/>
      <c r="F1" s="2"/>
      <c r="G1" s="3"/>
      <c r="H1" s="3"/>
      <c r="I1" s="4"/>
      <c r="J1" s="5"/>
      <c r="K1" s="2"/>
      <c r="L1" s="3"/>
      <c r="M1" s="2"/>
      <c r="N1" s="3"/>
      <c r="O1" s="2"/>
      <c r="P1" s="2"/>
      <c r="Q1" s="2"/>
    </row>
    <row r="2" spans="1:17" ht="15" customHeight="1" x14ac:dyDescent="0.25">
      <c r="B2" s="115" t="s">
        <v>125</v>
      </c>
      <c r="C2" s="100"/>
      <c r="D2" s="16"/>
      <c r="E2" s="143"/>
      <c r="F2" s="143"/>
      <c r="G2" s="143"/>
      <c r="H2" s="143"/>
      <c r="I2" s="143"/>
      <c r="J2" s="5"/>
      <c r="K2" s="150" t="s">
        <v>135</v>
      </c>
      <c r="L2" s="150"/>
      <c r="M2" s="150"/>
      <c r="N2" s="150"/>
      <c r="O2" s="150"/>
      <c r="P2" s="150"/>
      <c r="Q2" s="150"/>
    </row>
    <row r="3" spans="1:17" x14ac:dyDescent="0.25">
      <c r="B3" s="115" t="s">
        <v>137</v>
      </c>
      <c r="C3" s="111"/>
      <c r="D3" s="16"/>
      <c r="E3" s="112"/>
      <c r="F3" s="112"/>
      <c r="G3" s="112"/>
      <c r="H3" s="112"/>
      <c r="I3" s="112"/>
      <c r="J3" s="5"/>
      <c r="K3" s="150"/>
      <c r="L3" s="150"/>
      <c r="M3" s="150"/>
      <c r="N3" s="150"/>
      <c r="O3" s="150"/>
      <c r="P3" s="150"/>
      <c r="Q3" s="150"/>
    </row>
    <row r="4" spans="1:17" ht="16.5" customHeight="1" x14ac:dyDescent="0.25">
      <c r="B4" s="148"/>
      <c r="C4" s="148"/>
      <c r="D4" s="16"/>
      <c r="E4" s="112"/>
      <c r="F4" s="112"/>
      <c r="G4" s="112"/>
      <c r="H4" s="112"/>
      <c r="I4" s="112"/>
      <c r="J4" s="5"/>
      <c r="K4" s="150"/>
      <c r="L4" s="150"/>
      <c r="M4" s="150"/>
      <c r="N4" s="150"/>
      <c r="O4" s="150"/>
      <c r="P4" s="150"/>
      <c r="Q4" s="150"/>
    </row>
    <row r="5" spans="1:17" x14ac:dyDescent="0.25">
      <c r="B5" s="115" t="s">
        <v>115</v>
      </c>
      <c r="C5" s="107"/>
      <c r="D5" s="16"/>
      <c r="E5" s="106"/>
      <c r="F5" s="106"/>
      <c r="G5" s="106"/>
      <c r="H5" s="106"/>
      <c r="I5" s="106"/>
      <c r="J5" s="5"/>
      <c r="K5" s="150"/>
      <c r="L5" s="150"/>
      <c r="M5" s="150"/>
      <c r="N5" s="150"/>
      <c r="O5" s="150"/>
      <c r="P5" s="150"/>
      <c r="Q5" s="150"/>
    </row>
    <row r="6" spans="1:17" x14ac:dyDescent="0.25">
      <c r="B6" s="1"/>
      <c r="C6" s="101"/>
      <c r="D6" s="17"/>
      <c r="E6" s="144"/>
      <c r="F6" s="144"/>
      <c r="G6" s="145"/>
      <c r="H6" s="145"/>
      <c r="I6" s="6"/>
      <c r="J6" s="7"/>
      <c r="K6" s="150"/>
      <c r="L6" s="150"/>
      <c r="M6" s="150"/>
      <c r="N6" s="150"/>
      <c r="O6" s="150"/>
      <c r="P6" s="150"/>
      <c r="Q6" s="150"/>
    </row>
    <row r="7" spans="1:17" ht="23.25" customHeight="1" thickBot="1" x14ac:dyDescent="0.3">
      <c r="B7" s="149" t="s">
        <v>114</v>
      </c>
      <c r="C7" s="149"/>
      <c r="D7" s="149"/>
      <c r="E7" s="149"/>
      <c r="F7" s="149"/>
      <c r="G7" s="10"/>
      <c r="H7" s="10"/>
      <c r="I7" s="6"/>
      <c r="J7" s="7"/>
      <c r="K7" s="8"/>
      <c r="L7" s="9"/>
      <c r="M7" s="8"/>
      <c r="N7" s="9"/>
      <c r="O7" s="8"/>
      <c r="P7" s="8"/>
      <c r="Q7" s="20"/>
    </row>
    <row r="8" spans="1:17" ht="15" customHeight="1" x14ac:dyDescent="0.25">
      <c r="A8" s="146" t="s">
        <v>76</v>
      </c>
      <c r="B8" s="73" t="s">
        <v>0</v>
      </c>
      <c r="C8" s="160" t="s">
        <v>97</v>
      </c>
      <c r="D8" s="151" t="s">
        <v>10</v>
      </c>
      <c r="E8" s="163" t="s">
        <v>117</v>
      </c>
      <c r="F8" s="165" t="s">
        <v>1</v>
      </c>
      <c r="G8" s="165" t="s">
        <v>2</v>
      </c>
      <c r="H8" s="165" t="s">
        <v>3</v>
      </c>
      <c r="I8" s="153" t="s">
        <v>4</v>
      </c>
      <c r="J8" s="153" t="s">
        <v>5</v>
      </c>
      <c r="K8" s="123" t="s">
        <v>19</v>
      </c>
      <c r="L8" s="123" t="s">
        <v>110</v>
      </c>
      <c r="M8" s="125" t="s">
        <v>19</v>
      </c>
      <c r="N8" s="125" t="s">
        <v>110</v>
      </c>
      <c r="O8" s="125" t="s">
        <v>19</v>
      </c>
      <c r="P8" s="123" t="s">
        <v>110</v>
      </c>
      <c r="Q8" s="48" t="s">
        <v>110</v>
      </c>
    </row>
    <row r="9" spans="1:17" ht="15" customHeight="1" x14ac:dyDescent="0.25">
      <c r="A9" s="147"/>
      <c r="B9" s="74" t="s">
        <v>6</v>
      </c>
      <c r="C9" s="161"/>
      <c r="D9" s="152"/>
      <c r="E9" s="164"/>
      <c r="F9" s="164"/>
      <c r="G9" s="164"/>
      <c r="H9" s="164"/>
      <c r="I9" s="154"/>
      <c r="J9" s="154"/>
      <c r="K9" s="124" t="s">
        <v>7</v>
      </c>
      <c r="L9" s="124" t="s">
        <v>7</v>
      </c>
      <c r="M9" s="124" t="s">
        <v>8</v>
      </c>
      <c r="N9" s="124" t="s">
        <v>7</v>
      </c>
      <c r="O9" s="124" t="s">
        <v>7</v>
      </c>
      <c r="P9" s="124" t="s">
        <v>7</v>
      </c>
      <c r="Q9" s="58" t="s">
        <v>7</v>
      </c>
    </row>
    <row r="10" spans="1:17" ht="15" customHeight="1" x14ac:dyDescent="0.25">
      <c r="A10" s="147"/>
      <c r="B10" s="75" t="s">
        <v>11</v>
      </c>
      <c r="C10" s="162"/>
      <c r="D10" s="152"/>
      <c r="E10" s="164"/>
      <c r="F10" s="164"/>
      <c r="G10" s="164"/>
      <c r="H10" s="164"/>
      <c r="I10" s="154"/>
      <c r="J10" s="154"/>
      <c r="K10" s="64" t="s">
        <v>83</v>
      </c>
      <c r="L10" s="64" t="s">
        <v>84</v>
      </c>
      <c r="M10" s="64" t="s">
        <v>85</v>
      </c>
      <c r="N10" s="64" t="s">
        <v>86</v>
      </c>
      <c r="O10" s="64" t="s">
        <v>87</v>
      </c>
      <c r="P10" s="64" t="s">
        <v>88</v>
      </c>
      <c r="Q10" s="66" t="s">
        <v>89</v>
      </c>
    </row>
    <row r="11" spans="1:17" ht="15" customHeight="1" x14ac:dyDescent="0.25">
      <c r="A11" s="71">
        <v>1</v>
      </c>
      <c r="B11" s="76" t="s">
        <v>105</v>
      </c>
      <c r="C11" s="103">
        <v>726</v>
      </c>
      <c r="D11" s="30" t="s">
        <v>100</v>
      </c>
      <c r="E11" s="45" t="s">
        <v>16</v>
      </c>
      <c r="F11" s="28" t="str">
        <f t="shared" ref="F11:F14" si="0">IF(G11&gt;0.9,G11/I11/24,"-")</f>
        <v>-</v>
      </c>
      <c r="G11" s="61">
        <v>0</v>
      </c>
      <c r="H11" s="46">
        <v>0</v>
      </c>
      <c r="I11" s="23" t="s">
        <v>9</v>
      </c>
      <c r="J11" s="29" t="s">
        <v>9</v>
      </c>
      <c r="K11" s="65">
        <v>0.19444444444444445</v>
      </c>
      <c r="L11" s="65">
        <v>0.25694444444444448</v>
      </c>
      <c r="M11" s="65">
        <v>0.31944444444444448</v>
      </c>
      <c r="N11" s="65">
        <v>0.50694444444444442</v>
      </c>
      <c r="O11" s="65">
        <v>0.59027777777777779</v>
      </c>
      <c r="P11" s="65">
        <v>0.63194444444444442</v>
      </c>
      <c r="Q11" s="67">
        <v>0.70138888888888884</v>
      </c>
    </row>
    <row r="12" spans="1:17" ht="15" customHeight="1" x14ac:dyDescent="0.25">
      <c r="A12" s="71">
        <f>SUM(A11+1)</f>
        <v>2</v>
      </c>
      <c r="B12" s="76" t="s">
        <v>78</v>
      </c>
      <c r="C12" s="103"/>
      <c r="D12" s="30" t="s">
        <v>12</v>
      </c>
      <c r="E12" s="45" t="s">
        <v>15</v>
      </c>
      <c r="F12" s="28" t="str">
        <f t="shared" si="0"/>
        <v>-</v>
      </c>
      <c r="G12" s="61">
        <v>0.3</v>
      </c>
      <c r="H12" s="46">
        <f>SUM(H11+G12)</f>
        <v>0.3</v>
      </c>
      <c r="I12" s="23">
        <v>6.9444444444444447E-4</v>
      </c>
      <c r="J12" s="29">
        <f>SUM(I12+J11)</f>
        <v>6.9444444444444447E-4</v>
      </c>
      <c r="K12" s="65">
        <f>SUM(K11+$I12)</f>
        <v>0.19513888888888889</v>
      </c>
      <c r="L12" s="65">
        <f t="shared" ref="L12:Q13" si="1">SUM(L11+$I12)</f>
        <v>0.25763888888888892</v>
      </c>
      <c r="M12" s="65">
        <f t="shared" si="1"/>
        <v>0.32013888888888892</v>
      </c>
      <c r="N12" s="65">
        <f t="shared" si="1"/>
        <v>0.50763888888888886</v>
      </c>
      <c r="O12" s="65">
        <f t="shared" si="1"/>
        <v>0.59097222222222223</v>
      </c>
      <c r="P12" s="65">
        <f t="shared" si="1"/>
        <v>0.63263888888888886</v>
      </c>
      <c r="Q12" s="67">
        <f t="shared" si="1"/>
        <v>0.70208333333333328</v>
      </c>
    </row>
    <row r="13" spans="1:17" ht="15" customHeight="1" x14ac:dyDescent="0.25">
      <c r="A13" s="71">
        <f t="shared" ref="A13:A22" si="2">SUM(A12+1)</f>
        <v>3</v>
      </c>
      <c r="B13" s="76" t="s">
        <v>25</v>
      </c>
      <c r="C13" s="103"/>
      <c r="D13" s="26" t="s">
        <v>12</v>
      </c>
      <c r="E13" s="45" t="s">
        <v>15</v>
      </c>
      <c r="F13" s="28" t="str">
        <f t="shared" si="0"/>
        <v>-</v>
      </c>
      <c r="G13" s="63">
        <v>0.4</v>
      </c>
      <c r="H13" s="46">
        <f>SUM(G13+H12)</f>
        <v>0.7</v>
      </c>
      <c r="I13" s="23">
        <v>6.9444444444444447E-4</v>
      </c>
      <c r="J13" s="29">
        <f t="shared" ref="J13:J17" si="3">SUM(I13+J12)</f>
        <v>1.3888888888888889E-3</v>
      </c>
      <c r="K13" s="23">
        <f>SUM(K12+$I13)</f>
        <v>0.19583333333333333</v>
      </c>
      <c r="L13" s="23">
        <f t="shared" si="1"/>
        <v>0.25833333333333336</v>
      </c>
      <c r="M13" s="23">
        <f t="shared" si="1"/>
        <v>0.32083333333333336</v>
      </c>
      <c r="N13" s="23">
        <f t="shared" si="1"/>
        <v>0.5083333333333333</v>
      </c>
      <c r="O13" s="23">
        <f t="shared" si="1"/>
        <v>0.59166666666666667</v>
      </c>
      <c r="P13" s="23">
        <f t="shared" si="1"/>
        <v>0.6333333333333333</v>
      </c>
      <c r="Q13" s="25">
        <f t="shared" si="1"/>
        <v>0.70277777777777772</v>
      </c>
    </row>
    <row r="14" spans="1:17" ht="15" customHeight="1" x14ac:dyDescent="0.25">
      <c r="A14" s="71">
        <f t="shared" si="2"/>
        <v>4</v>
      </c>
      <c r="B14" s="76" t="s">
        <v>106</v>
      </c>
      <c r="C14" s="103"/>
      <c r="D14" s="26" t="s">
        <v>12</v>
      </c>
      <c r="E14" s="45" t="s">
        <v>15</v>
      </c>
      <c r="F14" s="28">
        <f t="shared" si="0"/>
        <v>33</v>
      </c>
      <c r="G14" s="63">
        <v>1.1000000000000001</v>
      </c>
      <c r="H14" s="46">
        <f t="shared" ref="H14:H60" si="4">SUM(G14+H13)</f>
        <v>1.8</v>
      </c>
      <c r="I14" s="23">
        <v>1.3888888888888889E-3</v>
      </c>
      <c r="J14" s="29">
        <f t="shared" si="3"/>
        <v>2.7777777777777779E-3</v>
      </c>
      <c r="K14" s="23">
        <f t="shared" ref="K14:K60" si="5">SUM(K13+$I14)</f>
        <v>0.19722222222222222</v>
      </c>
      <c r="L14" s="23">
        <f t="shared" ref="L14:L60" si="6">SUM(L13+$I14)</f>
        <v>0.25972222222222224</v>
      </c>
      <c r="M14" s="23">
        <f t="shared" ref="M14:M60" si="7">SUM(M13+$I14)</f>
        <v>0.32222222222222224</v>
      </c>
      <c r="N14" s="23">
        <f t="shared" ref="N14:N60" si="8">SUM(N13+$I14)</f>
        <v>0.50972222222222219</v>
      </c>
      <c r="O14" s="23">
        <f t="shared" ref="O14:O60" si="9">SUM(O13+$I14)</f>
        <v>0.59305555555555556</v>
      </c>
      <c r="P14" s="23">
        <f t="shared" ref="P14:P60" si="10">SUM(P13+$I14)</f>
        <v>0.63472222222222219</v>
      </c>
      <c r="Q14" s="25">
        <f t="shared" ref="Q14:Q60" si="11">SUM(Q13+$I14)</f>
        <v>0.70416666666666661</v>
      </c>
    </row>
    <row r="15" spans="1:17" ht="15" customHeight="1" x14ac:dyDescent="0.25">
      <c r="A15" s="71">
        <f t="shared" si="2"/>
        <v>5</v>
      </c>
      <c r="B15" s="76" t="s">
        <v>107</v>
      </c>
      <c r="C15" s="103">
        <v>726</v>
      </c>
      <c r="D15" s="26" t="s">
        <v>101</v>
      </c>
      <c r="E15" s="45" t="s">
        <v>16</v>
      </c>
      <c r="F15" s="28" t="str">
        <f t="shared" ref="F15:F60" si="12">IF(G15&gt;2.9,G15/I15/24,"-")</f>
        <v>-</v>
      </c>
      <c r="G15" s="63">
        <v>1.1000000000000001</v>
      </c>
      <c r="H15" s="46">
        <f t="shared" si="4"/>
        <v>2.9000000000000004</v>
      </c>
      <c r="I15" s="23">
        <v>1.3888888888888889E-3</v>
      </c>
      <c r="J15" s="29">
        <f t="shared" si="3"/>
        <v>4.1666666666666666E-3</v>
      </c>
      <c r="K15" s="23">
        <f t="shared" si="5"/>
        <v>0.1986111111111111</v>
      </c>
      <c r="L15" s="23">
        <f t="shared" si="6"/>
        <v>0.26111111111111113</v>
      </c>
      <c r="M15" s="23">
        <f t="shared" si="7"/>
        <v>0.32361111111111113</v>
      </c>
      <c r="N15" s="23">
        <f t="shared" si="8"/>
        <v>0.51111111111111107</v>
      </c>
      <c r="O15" s="23">
        <f t="shared" si="9"/>
        <v>0.59444444444444444</v>
      </c>
      <c r="P15" s="23">
        <f t="shared" si="10"/>
        <v>0.63611111111111107</v>
      </c>
      <c r="Q15" s="25">
        <f t="shared" si="11"/>
        <v>0.70555555555555549</v>
      </c>
    </row>
    <row r="16" spans="1:17" ht="15" customHeight="1" x14ac:dyDescent="0.25">
      <c r="A16" s="71">
        <f t="shared" si="2"/>
        <v>6</v>
      </c>
      <c r="B16" s="76" t="s">
        <v>49</v>
      </c>
      <c r="C16" s="103"/>
      <c r="D16" s="26"/>
      <c r="E16" s="45" t="s">
        <v>17</v>
      </c>
      <c r="F16" s="28" t="str">
        <f t="shared" si="12"/>
        <v>-</v>
      </c>
      <c r="G16" s="63">
        <v>2.6</v>
      </c>
      <c r="H16" s="46">
        <f t="shared" si="4"/>
        <v>5.5</v>
      </c>
      <c r="I16" s="23">
        <v>2.0833333333333333E-3</v>
      </c>
      <c r="J16" s="29">
        <f t="shared" si="3"/>
        <v>6.2500000000000003E-3</v>
      </c>
      <c r="K16" s="23">
        <f t="shared" si="5"/>
        <v>0.20069444444444443</v>
      </c>
      <c r="L16" s="23">
        <f t="shared" si="6"/>
        <v>0.26319444444444445</v>
      </c>
      <c r="M16" s="23">
        <f t="shared" si="7"/>
        <v>0.32569444444444445</v>
      </c>
      <c r="N16" s="23">
        <f t="shared" si="8"/>
        <v>0.5131944444444444</v>
      </c>
      <c r="O16" s="23">
        <f t="shared" si="9"/>
        <v>0.59652777777777777</v>
      </c>
      <c r="P16" s="23">
        <f t="shared" si="10"/>
        <v>0.6381944444444444</v>
      </c>
      <c r="Q16" s="25">
        <f t="shared" si="11"/>
        <v>0.70763888888888882</v>
      </c>
    </row>
    <row r="17" spans="1:17" ht="15" customHeight="1" x14ac:dyDescent="0.25">
      <c r="A17" s="71">
        <f t="shared" si="2"/>
        <v>7</v>
      </c>
      <c r="B17" s="76" t="s">
        <v>50</v>
      </c>
      <c r="C17" s="103"/>
      <c r="D17" s="26"/>
      <c r="E17" s="45" t="s">
        <v>17</v>
      </c>
      <c r="F17" s="28" t="str">
        <f t="shared" si="12"/>
        <v>-</v>
      </c>
      <c r="G17" s="63">
        <v>0.4</v>
      </c>
      <c r="H17" s="46">
        <f t="shared" si="4"/>
        <v>5.9</v>
      </c>
      <c r="I17" s="23">
        <v>6.9444444444444447E-4</v>
      </c>
      <c r="J17" s="29">
        <f t="shared" si="3"/>
        <v>6.9444444444444449E-3</v>
      </c>
      <c r="K17" s="23">
        <f t="shared" si="5"/>
        <v>0.20138888888888887</v>
      </c>
      <c r="L17" s="23">
        <f t="shared" si="6"/>
        <v>0.2638888888888889</v>
      </c>
      <c r="M17" s="23">
        <f t="shared" si="7"/>
        <v>0.3263888888888889</v>
      </c>
      <c r="N17" s="23">
        <f t="shared" si="8"/>
        <v>0.51388888888888884</v>
      </c>
      <c r="O17" s="23">
        <f t="shared" si="9"/>
        <v>0.59722222222222221</v>
      </c>
      <c r="P17" s="23">
        <f t="shared" si="10"/>
        <v>0.63888888888888884</v>
      </c>
      <c r="Q17" s="25">
        <f t="shared" si="11"/>
        <v>0.70833333333333326</v>
      </c>
    </row>
    <row r="18" spans="1:17" ht="15" customHeight="1" x14ac:dyDescent="0.25">
      <c r="A18" s="71">
        <f t="shared" si="2"/>
        <v>8</v>
      </c>
      <c r="B18" s="76" t="s">
        <v>51</v>
      </c>
      <c r="C18" s="103"/>
      <c r="D18" s="26"/>
      <c r="E18" s="45" t="s">
        <v>17</v>
      </c>
      <c r="F18" s="28" t="str">
        <f t="shared" si="12"/>
        <v>-</v>
      </c>
      <c r="G18" s="63">
        <v>1.1000000000000001</v>
      </c>
      <c r="H18" s="46">
        <f t="shared" si="4"/>
        <v>7</v>
      </c>
      <c r="I18" s="23">
        <v>1.3888888888888889E-3</v>
      </c>
      <c r="J18" s="29">
        <f t="shared" ref="J18:J32" si="13">I18+J17</f>
        <v>8.3333333333333332E-3</v>
      </c>
      <c r="K18" s="23">
        <f t="shared" si="5"/>
        <v>0.20277777777777775</v>
      </c>
      <c r="L18" s="23">
        <f t="shared" si="6"/>
        <v>0.26527777777777778</v>
      </c>
      <c r="M18" s="23">
        <f t="shared" si="7"/>
        <v>0.32777777777777778</v>
      </c>
      <c r="N18" s="23">
        <f t="shared" si="8"/>
        <v>0.51527777777777772</v>
      </c>
      <c r="O18" s="23">
        <f t="shared" si="9"/>
        <v>0.59861111111111109</v>
      </c>
      <c r="P18" s="23">
        <f t="shared" si="10"/>
        <v>0.64027777777777772</v>
      </c>
      <c r="Q18" s="25">
        <f t="shared" si="11"/>
        <v>0.70972222222222214</v>
      </c>
    </row>
    <row r="19" spans="1:17" ht="15" customHeight="1" x14ac:dyDescent="0.25">
      <c r="A19" s="71">
        <f t="shared" si="2"/>
        <v>9</v>
      </c>
      <c r="B19" s="76" t="s">
        <v>52</v>
      </c>
      <c r="C19" s="103"/>
      <c r="D19" s="26"/>
      <c r="E19" s="45" t="s">
        <v>17</v>
      </c>
      <c r="F19" s="28" t="str">
        <f t="shared" si="12"/>
        <v>-</v>
      </c>
      <c r="G19" s="78">
        <v>0.8</v>
      </c>
      <c r="H19" s="46">
        <f t="shared" si="4"/>
        <v>7.8</v>
      </c>
      <c r="I19" s="23">
        <v>6.9444444444444447E-4</v>
      </c>
      <c r="J19" s="29">
        <f t="shared" si="13"/>
        <v>9.0277777777777769E-3</v>
      </c>
      <c r="K19" s="23">
        <f t="shared" si="5"/>
        <v>0.20347222222222219</v>
      </c>
      <c r="L19" s="23">
        <f t="shared" si="6"/>
        <v>0.26597222222222222</v>
      </c>
      <c r="M19" s="23">
        <f t="shared" si="7"/>
        <v>0.32847222222222222</v>
      </c>
      <c r="N19" s="23">
        <f t="shared" si="8"/>
        <v>0.51597222222222217</v>
      </c>
      <c r="O19" s="23">
        <f t="shared" si="9"/>
        <v>0.59930555555555554</v>
      </c>
      <c r="P19" s="23">
        <f t="shared" si="10"/>
        <v>0.64097222222222217</v>
      </c>
      <c r="Q19" s="25">
        <f t="shared" si="11"/>
        <v>0.71041666666666659</v>
      </c>
    </row>
    <row r="20" spans="1:17" ht="15" customHeight="1" x14ac:dyDescent="0.25">
      <c r="A20" s="71">
        <f t="shared" si="2"/>
        <v>10</v>
      </c>
      <c r="B20" s="76" t="s">
        <v>53</v>
      </c>
      <c r="C20" s="103"/>
      <c r="D20" s="26"/>
      <c r="E20" s="45" t="s">
        <v>17</v>
      </c>
      <c r="F20" s="28" t="str">
        <f t="shared" si="12"/>
        <v>-</v>
      </c>
      <c r="G20" s="78">
        <v>0.7</v>
      </c>
      <c r="H20" s="46">
        <f t="shared" si="4"/>
        <v>8.5</v>
      </c>
      <c r="I20" s="23">
        <v>6.9444444444444447E-4</v>
      </c>
      <c r="J20" s="29">
        <f t="shared" si="13"/>
        <v>9.7222222222222206E-3</v>
      </c>
      <c r="K20" s="23">
        <f t="shared" si="5"/>
        <v>0.20416666666666664</v>
      </c>
      <c r="L20" s="23">
        <f t="shared" si="6"/>
        <v>0.26666666666666666</v>
      </c>
      <c r="M20" s="23">
        <f t="shared" si="7"/>
        <v>0.32916666666666666</v>
      </c>
      <c r="N20" s="23">
        <f t="shared" si="8"/>
        <v>0.51666666666666661</v>
      </c>
      <c r="O20" s="23">
        <f t="shared" si="9"/>
        <v>0.6</v>
      </c>
      <c r="P20" s="23">
        <f t="shared" si="10"/>
        <v>0.64166666666666661</v>
      </c>
      <c r="Q20" s="25">
        <f t="shared" si="11"/>
        <v>0.71111111111111103</v>
      </c>
    </row>
    <row r="21" spans="1:17" ht="15" customHeight="1" x14ac:dyDescent="0.25">
      <c r="A21" s="71">
        <f t="shared" si="2"/>
        <v>11</v>
      </c>
      <c r="B21" s="76" t="s">
        <v>54</v>
      </c>
      <c r="C21" s="103"/>
      <c r="D21" s="26"/>
      <c r="E21" s="45" t="s">
        <v>17</v>
      </c>
      <c r="F21" s="28" t="str">
        <f t="shared" si="12"/>
        <v>-</v>
      </c>
      <c r="G21" s="78">
        <v>0.7</v>
      </c>
      <c r="H21" s="46">
        <f t="shared" si="4"/>
        <v>9.1999999999999993</v>
      </c>
      <c r="I21" s="23">
        <v>6.9444444444444447E-4</v>
      </c>
      <c r="J21" s="29">
        <f t="shared" si="13"/>
        <v>1.0416666666666664E-2</v>
      </c>
      <c r="K21" s="23">
        <f t="shared" si="5"/>
        <v>0.20486111111111108</v>
      </c>
      <c r="L21" s="23">
        <f t="shared" si="6"/>
        <v>0.2673611111111111</v>
      </c>
      <c r="M21" s="23">
        <f t="shared" si="7"/>
        <v>0.3298611111111111</v>
      </c>
      <c r="N21" s="23">
        <f t="shared" si="8"/>
        <v>0.51736111111111105</v>
      </c>
      <c r="O21" s="23">
        <f t="shared" si="9"/>
        <v>0.60069444444444442</v>
      </c>
      <c r="P21" s="23">
        <f t="shared" si="10"/>
        <v>0.64236111111111105</v>
      </c>
      <c r="Q21" s="25">
        <f t="shared" si="11"/>
        <v>0.71180555555555547</v>
      </c>
    </row>
    <row r="22" spans="1:17" ht="15" customHeight="1" x14ac:dyDescent="0.25">
      <c r="A22" s="71">
        <f t="shared" si="2"/>
        <v>12</v>
      </c>
      <c r="B22" s="76" t="s">
        <v>55</v>
      </c>
      <c r="C22" s="103"/>
      <c r="D22" s="26"/>
      <c r="E22" s="45" t="s">
        <v>17</v>
      </c>
      <c r="F22" s="28" t="str">
        <f t="shared" si="12"/>
        <v>-</v>
      </c>
      <c r="G22" s="78">
        <v>0.7</v>
      </c>
      <c r="H22" s="46">
        <f t="shared" si="4"/>
        <v>9.8999999999999986</v>
      </c>
      <c r="I22" s="23">
        <v>6.9444444444444447E-4</v>
      </c>
      <c r="J22" s="29">
        <f t="shared" si="13"/>
        <v>1.1111111111111108E-2</v>
      </c>
      <c r="K22" s="23">
        <f t="shared" si="5"/>
        <v>0.20555555555555552</v>
      </c>
      <c r="L22" s="23">
        <f t="shared" si="6"/>
        <v>0.26805555555555555</v>
      </c>
      <c r="M22" s="23">
        <f t="shared" si="7"/>
        <v>0.33055555555555555</v>
      </c>
      <c r="N22" s="23">
        <f t="shared" si="8"/>
        <v>0.51805555555555549</v>
      </c>
      <c r="O22" s="23">
        <f t="shared" si="9"/>
        <v>0.60138888888888886</v>
      </c>
      <c r="P22" s="23">
        <f t="shared" si="10"/>
        <v>0.64305555555555549</v>
      </c>
      <c r="Q22" s="25">
        <f t="shared" si="11"/>
        <v>0.71249999999999991</v>
      </c>
    </row>
    <row r="23" spans="1:17" ht="15" customHeight="1" x14ac:dyDescent="0.25">
      <c r="A23" s="71">
        <f t="shared" ref="A23:A60" si="14">SUM(A22+1)</f>
        <v>13</v>
      </c>
      <c r="B23" s="76" t="s">
        <v>56</v>
      </c>
      <c r="C23" s="103"/>
      <c r="D23" s="26"/>
      <c r="E23" s="45" t="s">
        <v>17</v>
      </c>
      <c r="F23" s="28" t="str">
        <f t="shared" si="12"/>
        <v>-</v>
      </c>
      <c r="G23" s="78">
        <v>1.1000000000000001</v>
      </c>
      <c r="H23" s="46">
        <f t="shared" si="4"/>
        <v>10.999999999999998</v>
      </c>
      <c r="I23" s="23">
        <v>1.3888888888888889E-3</v>
      </c>
      <c r="J23" s="29">
        <f t="shared" si="13"/>
        <v>1.2499999999999997E-2</v>
      </c>
      <c r="K23" s="23">
        <f t="shared" si="5"/>
        <v>0.2069444444444444</v>
      </c>
      <c r="L23" s="23">
        <f t="shared" si="6"/>
        <v>0.26944444444444443</v>
      </c>
      <c r="M23" s="23">
        <f t="shared" si="7"/>
        <v>0.33194444444444443</v>
      </c>
      <c r="N23" s="23">
        <f t="shared" si="8"/>
        <v>0.51944444444444438</v>
      </c>
      <c r="O23" s="23">
        <f t="shared" si="9"/>
        <v>0.60277777777777775</v>
      </c>
      <c r="P23" s="23">
        <f t="shared" si="10"/>
        <v>0.64444444444444438</v>
      </c>
      <c r="Q23" s="25">
        <f t="shared" si="11"/>
        <v>0.7138888888888888</v>
      </c>
    </row>
    <row r="24" spans="1:17" ht="15" customHeight="1" x14ac:dyDescent="0.25">
      <c r="A24" s="71">
        <f t="shared" si="14"/>
        <v>14</v>
      </c>
      <c r="B24" s="76" t="s">
        <v>57</v>
      </c>
      <c r="C24" s="103"/>
      <c r="D24" s="26"/>
      <c r="E24" s="45" t="s">
        <v>17</v>
      </c>
      <c r="F24" s="28" t="str">
        <f t="shared" si="12"/>
        <v>-</v>
      </c>
      <c r="G24" s="78">
        <v>1.5</v>
      </c>
      <c r="H24" s="46">
        <f t="shared" si="4"/>
        <v>12.499999999999998</v>
      </c>
      <c r="I24" s="23">
        <v>1.3888888888888889E-3</v>
      </c>
      <c r="J24" s="29">
        <f t="shared" si="13"/>
        <v>1.3888888888888886E-2</v>
      </c>
      <c r="K24" s="23">
        <f t="shared" si="5"/>
        <v>0.20833333333333329</v>
      </c>
      <c r="L24" s="23">
        <f t="shared" si="6"/>
        <v>0.27083333333333331</v>
      </c>
      <c r="M24" s="23">
        <f t="shared" si="7"/>
        <v>0.33333333333333331</v>
      </c>
      <c r="N24" s="23">
        <f t="shared" si="8"/>
        <v>0.52083333333333326</v>
      </c>
      <c r="O24" s="23">
        <f t="shared" si="9"/>
        <v>0.60416666666666663</v>
      </c>
      <c r="P24" s="23">
        <f t="shared" si="10"/>
        <v>0.64583333333333326</v>
      </c>
      <c r="Q24" s="25">
        <f t="shared" si="11"/>
        <v>0.71527777777777768</v>
      </c>
    </row>
    <row r="25" spans="1:17" ht="15" customHeight="1" x14ac:dyDescent="0.25">
      <c r="A25" s="71">
        <f t="shared" si="14"/>
        <v>15</v>
      </c>
      <c r="B25" s="76" t="s">
        <v>58</v>
      </c>
      <c r="C25" s="103"/>
      <c r="D25" s="26"/>
      <c r="E25" s="45" t="s">
        <v>17</v>
      </c>
      <c r="F25" s="28" t="str">
        <f t="shared" si="12"/>
        <v>-</v>
      </c>
      <c r="G25" s="78">
        <v>1</v>
      </c>
      <c r="H25" s="46">
        <f t="shared" si="4"/>
        <v>13.499999999999998</v>
      </c>
      <c r="I25" s="23">
        <v>1.3888888888888889E-3</v>
      </c>
      <c r="J25" s="29">
        <f t="shared" si="13"/>
        <v>1.5277777777777776E-2</v>
      </c>
      <c r="K25" s="23">
        <f t="shared" si="5"/>
        <v>0.20972222222222217</v>
      </c>
      <c r="L25" s="23">
        <f t="shared" si="6"/>
        <v>0.2722222222222222</v>
      </c>
      <c r="M25" s="23">
        <f t="shared" si="7"/>
        <v>0.3347222222222222</v>
      </c>
      <c r="N25" s="23">
        <f t="shared" si="8"/>
        <v>0.52222222222222214</v>
      </c>
      <c r="O25" s="23">
        <f t="shared" si="9"/>
        <v>0.60555555555555551</v>
      </c>
      <c r="P25" s="23">
        <f t="shared" si="10"/>
        <v>0.64722222222222214</v>
      </c>
      <c r="Q25" s="25">
        <f t="shared" si="11"/>
        <v>0.71666666666666656</v>
      </c>
    </row>
    <row r="26" spans="1:17" ht="15" customHeight="1" x14ac:dyDescent="0.25">
      <c r="A26" s="71">
        <v>16</v>
      </c>
      <c r="B26" s="128" t="s">
        <v>108</v>
      </c>
      <c r="C26" s="127"/>
      <c r="D26" s="26"/>
      <c r="E26" s="45" t="s">
        <v>17</v>
      </c>
      <c r="F26" s="28" t="s">
        <v>109</v>
      </c>
      <c r="G26" s="129">
        <v>0.5</v>
      </c>
      <c r="H26" s="130">
        <f t="shared" si="4"/>
        <v>13.999999999999998</v>
      </c>
      <c r="I26" s="23">
        <v>6.9444444444444447E-4</v>
      </c>
      <c r="J26" s="29">
        <v>1.5972222222222224E-2</v>
      </c>
      <c r="K26" s="23">
        <f t="shared" si="5"/>
        <v>0.21041666666666661</v>
      </c>
      <c r="L26" s="23">
        <f t="shared" si="6"/>
        <v>0.27291666666666664</v>
      </c>
      <c r="M26" s="23">
        <f t="shared" si="7"/>
        <v>0.33541666666666664</v>
      </c>
      <c r="N26" s="23">
        <f t="shared" si="8"/>
        <v>0.52291666666666659</v>
      </c>
      <c r="O26" s="23">
        <f t="shared" si="9"/>
        <v>0.60624999999999996</v>
      </c>
      <c r="P26" s="23">
        <f t="shared" si="10"/>
        <v>0.64791666666666659</v>
      </c>
      <c r="Q26" s="25">
        <f t="shared" si="11"/>
        <v>0.71736111111111101</v>
      </c>
    </row>
    <row r="27" spans="1:17" ht="15" customHeight="1" x14ac:dyDescent="0.25">
      <c r="A27" s="71">
        <v>17</v>
      </c>
      <c r="B27" s="76" t="s">
        <v>59</v>
      </c>
      <c r="C27" s="103"/>
      <c r="D27" s="26"/>
      <c r="E27" s="45" t="s">
        <v>17</v>
      </c>
      <c r="F27" s="28" t="str">
        <f t="shared" si="12"/>
        <v>-</v>
      </c>
      <c r="G27" s="78">
        <v>1.3</v>
      </c>
      <c r="H27" s="46">
        <f t="shared" si="4"/>
        <v>15.299999999999999</v>
      </c>
      <c r="I27" s="23">
        <v>1.3888888888888889E-3</v>
      </c>
      <c r="J27" s="29">
        <v>1.7361111111111112E-2</v>
      </c>
      <c r="K27" s="23">
        <f t="shared" si="5"/>
        <v>0.2118055555555555</v>
      </c>
      <c r="L27" s="23">
        <f t="shared" si="6"/>
        <v>0.27430555555555552</v>
      </c>
      <c r="M27" s="23">
        <f t="shared" si="7"/>
        <v>0.33680555555555552</v>
      </c>
      <c r="N27" s="23">
        <f t="shared" si="8"/>
        <v>0.52430555555555547</v>
      </c>
      <c r="O27" s="23">
        <f t="shared" si="9"/>
        <v>0.60763888888888884</v>
      </c>
      <c r="P27" s="23">
        <f t="shared" si="10"/>
        <v>0.64930555555555547</v>
      </c>
      <c r="Q27" s="25">
        <f t="shared" si="11"/>
        <v>0.71874999999999989</v>
      </c>
    </row>
    <row r="28" spans="1:17" ht="15" customHeight="1" x14ac:dyDescent="0.25">
      <c r="A28" s="71">
        <f t="shared" si="14"/>
        <v>18</v>
      </c>
      <c r="B28" s="76" t="s">
        <v>79</v>
      </c>
      <c r="C28" s="103"/>
      <c r="D28" s="26"/>
      <c r="E28" s="45" t="s">
        <v>17</v>
      </c>
      <c r="F28" s="28" t="str">
        <f t="shared" si="12"/>
        <v>-</v>
      </c>
      <c r="G28" s="78">
        <v>0.7</v>
      </c>
      <c r="H28" s="46">
        <f t="shared" si="4"/>
        <v>15.999999999999998</v>
      </c>
      <c r="I28" s="23">
        <v>6.9444444444444447E-4</v>
      </c>
      <c r="J28" s="29">
        <f t="shared" si="13"/>
        <v>1.8055555555555557E-2</v>
      </c>
      <c r="K28" s="23">
        <f t="shared" si="5"/>
        <v>0.21249999999999994</v>
      </c>
      <c r="L28" s="23">
        <f t="shared" si="6"/>
        <v>0.27499999999999997</v>
      </c>
      <c r="M28" s="23">
        <f t="shared" si="7"/>
        <v>0.33749999999999997</v>
      </c>
      <c r="N28" s="23">
        <f t="shared" si="8"/>
        <v>0.52499999999999991</v>
      </c>
      <c r="O28" s="23">
        <f t="shared" si="9"/>
        <v>0.60833333333333328</v>
      </c>
      <c r="P28" s="23">
        <f t="shared" si="10"/>
        <v>0.64999999999999991</v>
      </c>
      <c r="Q28" s="25">
        <f t="shared" si="11"/>
        <v>0.71944444444444433</v>
      </c>
    </row>
    <row r="29" spans="1:17" ht="15" customHeight="1" x14ac:dyDescent="0.25">
      <c r="A29" s="71">
        <f t="shared" si="14"/>
        <v>19</v>
      </c>
      <c r="B29" s="76" t="s">
        <v>22</v>
      </c>
      <c r="C29" s="103"/>
      <c r="D29" s="26"/>
      <c r="E29" s="45" t="s">
        <v>17</v>
      </c>
      <c r="F29" s="28" t="str">
        <f t="shared" si="12"/>
        <v>-</v>
      </c>
      <c r="G29" s="78">
        <v>0.7</v>
      </c>
      <c r="H29" s="46">
        <f t="shared" si="4"/>
        <v>16.7</v>
      </c>
      <c r="I29" s="23">
        <v>6.9444444444444447E-4</v>
      </c>
      <c r="J29" s="29">
        <f t="shared" si="13"/>
        <v>1.8750000000000003E-2</v>
      </c>
      <c r="K29" s="23">
        <f t="shared" si="5"/>
        <v>0.21319444444444438</v>
      </c>
      <c r="L29" s="23">
        <f t="shared" si="6"/>
        <v>0.27569444444444441</v>
      </c>
      <c r="M29" s="23">
        <f t="shared" si="7"/>
        <v>0.33819444444444441</v>
      </c>
      <c r="N29" s="23">
        <f t="shared" si="8"/>
        <v>0.52569444444444435</v>
      </c>
      <c r="O29" s="23">
        <f t="shared" si="9"/>
        <v>0.60902777777777772</v>
      </c>
      <c r="P29" s="23">
        <f t="shared" si="10"/>
        <v>0.65069444444444435</v>
      </c>
      <c r="Q29" s="25">
        <f t="shared" si="11"/>
        <v>0.72013888888888877</v>
      </c>
    </row>
    <row r="30" spans="1:17" ht="15" customHeight="1" x14ac:dyDescent="0.25">
      <c r="A30" s="71">
        <f t="shared" si="14"/>
        <v>20</v>
      </c>
      <c r="B30" s="76" t="s">
        <v>21</v>
      </c>
      <c r="C30" s="103"/>
      <c r="D30" s="26"/>
      <c r="E30" s="45" t="s">
        <v>17</v>
      </c>
      <c r="F30" s="28" t="str">
        <f t="shared" si="12"/>
        <v>-</v>
      </c>
      <c r="G30" s="78">
        <v>1.5</v>
      </c>
      <c r="H30" s="46">
        <f t="shared" si="4"/>
        <v>18.2</v>
      </c>
      <c r="I30" s="23">
        <v>1.3888888888888889E-3</v>
      </c>
      <c r="J30" s="29">
        <f t="shared" si="13"/>
        <v>2.013888888888889E-2</v>
      </c>
      <c r="K30" s="23">
        <f t="shared" si="5"/>
        <v>0.21458333333333326</v>
      </c>
      <c r="L30" s="23">
        <f t="shared" si="6"/>
        <v>0.27708333333333329</v>
      </c>
      <c r="M30" s="23">
        <f t="shared" si="7"/>
        <v>0.33958333333333329</v>
      </c>
      <c r="N30" s="23">
        <f t="shared" si="8"/>
        <v>0.52708333333333324</v>
      </c>
      <c r="O30" s="23">
        <f t="shared" si="9"/>
        <v>0.61041666666666661</v>
      </c>
      <c r="P30" s="23">
        <f t="shared" si="10"/>
        <v>0.65208333333333324</v>
      </c>
      <c r="Q30" s="25">
        <f t="shared" si="11"/>
        <v>0.72152777777777766</v>
      </c>
    </row>
    <row r="31" spans="1:17" ht="15" customHeight="1" x14ac:dyDescent="0.25">
      <c r="A31" s="71">
        <f t="shared" si="14"/>
        <v>21</v>
      </c>
      <c r="B31" s="76" t="s">
        <v>20</v>
      </c>
      <c r="C31" s="103"/>
      <c r="D31" s="30"/>
      <c r="E31" s="27" t="s">
        <v>17</v>
      </c>
      <c r="F31" s="28" t="str">
        <f t="shared" si="12"/>
        <v>-</v>
      </c>
      <c r="G31" s="78">
        <v>2.2000000000000002</v>
      </c>
      <c r="H31" s="46">
        <f t="shared" si="4"/>
        <v>20.399999999999999</v>
      </c>
      <c r="I31" s="23">
        <v>2.0833333333333333E-3</v>
      </c>
      <c r="J31" s="29">
        <f t="shared" si="13"/>
        <v>2.2222222222222223E-2</v>
      </c>
      <c r="K31" s="23">
        <f t="shared" si="5"/>
        <v>0.21666666666666659</v>
      </c>
      <c r="L31" s="23">
        <f t="shared" si="6"/>
        <v>0.27916666666666662</v>
      </c>
      <c r="M31" s="23">
        <f t="shared" si="7"/>
        <v>0.34166666666666662</v>
      </c>
      <c r="N31" s="23">
        <f t="shared" si="8"/>
        <v>0.52916666666666656</v>
      </c>
      <c r="O31" s="23">
        <f t="shared" si="9"/>
        <v>0.61249999999999993</v>
      </c>
      <c r="P31" s="23">
        <f t="shared" si="10"/>
        <v>0.65416666666666656</v>
      </c>
      <c r="Q31" s="25">
        <f t="shared" si="11"/>
        <v>0.72361111111111098</v>
      </c>
    </row>
    <row r="32" spans="1:17" ht="15" customHeight="1" x14ac:dyDescent="0.25">
      <c r="A32" s="71">
        <f t="shared" si="14"/>
        <v>22</v>
      </c>
      <c r="B32" s="76" t="s">
        <v>67</v>
      </c>
      <c r="C32" s="103"/>
      <c r="D32" s="31"/>
      <c r="E32" s="45" t="s">
        <v>17</v>
      </c>
      <c r="F32" s="28" t="str">
        <f t="shared" si="12"/>
        <v>-</v>
      </c>
      <c r="G32" s="78">
        <v>1.4</v>
      </c>
      <c r="H32" s="46">
        <f t="shared" si="4"/>
        <v>21.799999999999997</v>
      </c>
      <c r="I32" s="23">
        <v>1.3888888888888889E-3</v>
      </c>
      <c r="J32" s="29">
        <f t="shared" si="13"/>
        <v>2.361111111111111E-2</v>
      </c>
      <c r="K32" s="23">
        <f t="shared" si="5"/>
        <v>0.21805555555555547</v>
      </c>
      <c r="L32" s="23">
        <f t="shared" si="6"/>
        <v>0.2805555555555555</v>
      </c>
      <c r="M32" s="23">
        <f t="shared" si="7"/>
        <v>0.3430555555555555</v>
      </c>
      <c r="N32" s="23">
        <f t="shared" si="8"/>
        <v>0.53055555555555545</v>
      </c>
      <c r="O32" s="23">
        <f t="shared" si="9"/>
        <v>0.61388888888888882</v>
      </c>
      <c r="P32" s="23">
        <f t="shared" si="10"/>
        <v>0.65555555555555545</v>
      </c>
      <c r="Q32" s="25">
        <f t="shared" si="11"/>
        <v>0.72499999999999987</v>
      </c>
    </row>
    <row r="33" spans="1:17" ht="15" customHeight="1" x14ac:dyDescent="0.25">
      <c r="A33" s="71">
        <f t="shared" si="14"/>
        <v>23</v>
      </c>
      <c r="B33" s="76" t="s">
        <v>60</v>
      </c>
      <c r="C33" s="103"/>
      <c r="D33" s="31"/>
      <c r="E33" s="45" t="s">
        <v>17</v>
      </c>
      <c r="F33" s="28" t="str">
        <f t="shared" si="12"/>
        <v>-</v>
      </c>
      <c r="G33" s="78">
        <v>1.7</v>
      </c>
      <c r="H33" s="46">
        <f t="shared" si="4"/>
        <v>23.499999999999996</v>
      </c>
      <c r="I33" s="23">
        <v>1.3888888888888889E-3</v>
      </c>
      <c r="J33" s="29">
        <f t="shared" ref="J33:J60" si="15">I33+J32</f>
        <v>2.4999999999999998E-2</v>
      </c>
      <c r="K33" s="23">
        <f t="shared" si="5"/>
        <v>0.21944444444444436</v>
      </c>
      <c r="L33" s="23">
        <f t="shared" si="6"/>
        <v>0.28194444444444439</v>
      </c>
      <c r="M33" s="23">
        <f t="shared" si="7"/>
        <v>0.34444444444444439</v>
      </c>
      <c r="N33" s="23">
        <f t="shared" si="8"/>
        <v>0.53194444444444433</v>
      </c>
      <c r="O33" s="23">
        <f t="shared" si="9"/>
        <v>0.6152777777777777</v>
      </c>
      <c r="P33" s="23">
        <f t="shared" si="10"/>
        <v>0.65694444444444433</v>
      </c>
      <c r="Q33" s="25">
        <f t="shared" si="11"/>
        <v>0.72638888888888875</v>
      </c>
    </row>
    <row r="34" spans="1:17" ht="15" customHeight="1" x14ac:dyDescent="0.25">
      <c r="A34" s="71">
        <f t="shared" si="14"/>
        <v>24</v>
      </c>
      <c r="B34" s="76" t="s">
        <v>120</v>
      </c>
      <c r="C34" s="103"/>
      <c r="D34" s="31"/>
      <c r="E34" s="45" t="s">
        <v>17</v>
      </c>
      <c r="F34" s="28" t="str">
        <f t="shared" si="12"/>
        <v>-</v>
      </c>
      <c r="G34" s="78">
        <v>1.2</v>
      </c>
      <c r="H34" s="46">
        <f t="shared" si="4"/>
        <v>24.699999999999996</v>
      </c>
      <c r="I34" s="23">
        <v>1.3888888888888889E-3</v>
      </c>
      <c r="J34" s="29">
        <f t="shared" si="15"/>
        <v>2.6388888888888885E-2</v>
      </c>
      <c r="K34" s="23">
        <f t="shared" si="5"/>
        <v>0.22083333333333324</v>
      </c>
      <c r="L34" s="23">
        <f t="shared" si="6"/>
        <v>0.28333333333333327</v>
      </c>
      <c r="M34" s="23">
        <f t="shared" si="7"/>
        <v>0.34583333333333327</v>
      </c>
      <c r="N34" s="23">
        <f t="shared" si="8"/>
        <v>0.53333333333333321</v>
      </c>
      <c r="O34" s="23">
        <f t="shared" si="9"/>
        <v>0.61666666666666659</v>
      </c>
      <c r="P34" s="23">
        <f t="shared" si="10"/>
        <v>0.65833333333333321</v>
      </c>
      <c r="Q34" s="25">
        <f t="shared" si="11"/>
        <v>0.72777777777777763</v>
      </c>
    </row>
    <row r="35" spans="1:17" ht="15" customHeight="1" x14ac:dyDescent="0.25">
      <c r="A35" s="71">
        <f t="shared" si="14"/>
        <v>25</v>
      </c>
      <c r="B35" s="76" t="s">
        <v>77</v>
      </c>
      <c r="C35" s="103"/>
      <c r="D35" s="31"/>
      <c r="E35" s="45" t="s">
        <v>17</v>
      </c>
      <c r="F35" s="28" t="str">
        <f t="shared" si="12"/>
        <v>-</v>
      </c>
      <c r="G35" s="78">
        <v>1</v>
      </c>
      <c r="H35" s="46">
        <f t="shared" si="4"/>
        <v>25.699999999999996</v>
      </c>
      <c r="I35" s="23">
        <v>1.3888888888888889E-3</v>
      </c>
      <c r="J35" s="29">
        <f t="shared" si="15"/>
        <v>2.7777777777777773E-2</v>
      </c>
      <c r="K35" s="23">
        <f t="shared" si="5"/>
        <v>0.22222222222222213</v>
      </c>
      <c r="L35" s="23">
        <f t="shared" si="6"/>
        <v>0.28472222222222215</v>
      </c>
      <c r="M35" s="23">
        <f t="shared" si="7"/>
        <v>0.34722222222222215</v>
      </c>
      <c r="N35" s="23">
        <f t="shared" si="8"/>
        <v>0.5347222222222221</v>
      </c>
      <c r="O35" s="23">
        <f t="shared" si="9"/>
        <v>0.61805555555555547</v>
      </c>
      <c r="P35" s="23">
        <f t="shared" si="10"/>
        <v>0.6597222222222221</v>
      </c>
      <c r="Q35" s="25">
        <f t="shared" si="11"/>
        <v>0.72916666666666652</v>
      </c>
    </row>
    <row r="36" spans="1:17" ht="15" customHeight="1" x14ac:dyDescent="0.25">
      <c r="A36" s="71">
        <f t="shared" si="14"/>
        <v>26</v>
      </c>
      <c r="B36" s="76" t="s">
        <v>23</v>
      </c>
      <c r="C36" s="103"/>
      <c r="D36" s="31"/>
      <c r="E36" s="45" t="s">
        <v>17</v>
      </c>
      <c r="F36" s="28" t="str">
        <f t="shared" si="12"/>
        <v>-</v>
      </c>
      <c r="G36" s="78">
        <v>1.4</v>
      </c>
      <c r="H36" s="46">
        <f t="shared" si="4"/>
        <v>27.099999999999994</v>
      </c>
      <c r="I36" s="23">
        <v>1.3888888888888889E-3</v>
      </c>
      <c r="J36" s="29">
        <f t="shared" si="15"/>
        <v>2.916666666666666E-2</v>
      </c>
      <c r="K36" s="23">
        <f t="shared" si="5"/>
        <v>0.22361111111111101</v>
      </c>
      <c r="L36" s="23">
        <f t="shared" si="6"/>
        <v>0.28611111111111104</v>
      </c>
      <c r="M36" s="23">
        <f t="shared" si="7"/>
        <v>0.34861111111111104</v>
      </c>
      <c r="N36" s="23">
        <f t="shared" si="8"/>
        <v>0.53611111111111098</v>
      </c>
      <c r="O36" s="23">
        <f t="shared" si="9"/>
        <v>0.61944444444444435</v>
      </c>
      <c r="P36" s="23">
        <f t="shared" si="10"/>
        <v>0.66111111111111098</v>
      </c>
      <c r="Q36" s="25">
        <f t="shared" si="11"/>
        <v>0.7305555555555554</v>
      </c>
    </row>
    <row r="37" spans="1:17" ht="15" customHeight="1" x14ac:dyDescent="0.25">
      <c r="A37" s="71">
        <f t="shared" si="14"/>
        <v>27</v>
      </c>
      <c r="B37" s="76" t="s">
        <v>61</v>
      </c>
      <c r="C37" s="103"/>
      <c r="D37" s="31"/>
      <c r="E37" s="45" t="s">
        <v>17</v>
      </c>
      <c r="F37" s="28" t="str">
        <f t="shared" si="12"/>
        <v>-</v>
      </c>
      <c r="G37" s="78">
        <v>1.6</v>
      </c>
      <c r="H37" s="46">
        <f t="shared" si="4"/>
        <v>28.699999999999996</v>
      </c>
      <c r="I37" s="23">
        <v>1.3888888888888889E-3</v>
      </c>
      <c r="J37" s="29">
        <f t="shared" si="15"/>
        <v>3.0555555555555548E-2</v>
      </c>
      <c r="K37" s="23">
        <f t="shared" si="5"/>
        <v>0.22499999999999989</v>
      </c>
      <c r="L37" s="23">
        <f t="shared" si="6"/>
        <v>0.28749999999999992</v>
      </c>
      <c r="M37" s="23">
        <f t="shared" si="7"/>
        <v>0.34999999999999992</v>
      </c>
      <c r="N37" s="23">
        <f t="shared" si="8"/>
        <v>0.53749999999999987</v>
      </c>
      <c r="O37" s="23">
        <f t="shared" si="9"/>
        <v>0.62083333333333324</v>
      </c>
      <c r="P37" s="23">
        <f t="shared" si="10"/>
        <v>0.66249999999999987</v>
      </c>
      <c r="Q37" s="25">
        <f t="shared" si="11"/>
        <v>0.73194444444444429</v>
      </c>
    </row>
    <row r="38" spans="1:17" ht="15" customHeight="1" x14ac:dyDescent="0.25">
      <c r="A38" s="71">
        <f t="shared" si="14"/>
        <v>28</v>
      </c>
      <c r="B38" s="76" t="s">
        <v>103</v>
      </c>
      <c r="C38" s="103"/>
      <c r="D38" s="31"/>
      <c r="E38" s="27" t="s">
        <v>17</v>
      </c>
      <c r="F38" s="28" t="str">
        <f t="shared" si="12"/>
        <v>-</v>
      </c>
      <c r="G38" s="78">
        <v>2.2999999999999998</v>
      </c>
      <c r="H38" s="46">
        <f t="shared" si="4"/>
        <v>30.999999999999996</v>
      </c>
      <c r="I38" s="23">
        <v>2.0833333333333333E-3</v>
      </c>
      <c r="J38" s="29">
        <f t="shared" si="15"/>
        <v>3.2638888888888884E-2</v>
      </c>
      <c r="K38" s="23">
        <f t="shared" si="5"/>
        <v>0.22708333333333322</v>
      </c>
      <c r="L38" s="23">
        <f t="shared" si="6"/>
        <v>0.28958333333333325</v>
      </c>
      <c r="M38" s="23">
        <f t="shared" si="7"/>
        <v>0.35208333333333325</v>
      </c>
      <c r="N38" s="23">
        <f t="shared" si="8"/>
        <v>0.53958333333333319</v>
      </c>
      <c r="O38" s="23">
        <f t="shared" si="9"/>
        <v>0.62291666666666656</v>
      </c>
      <c r="P38" s="23">
        <f t="shared" si="10"/>
        <v>0.66458333333333319</v>
      </c>
      <c r="Q38" s="25">
        <f t="shared" si="11"/>
        <v>0.73402777777777761</v>
      </c>
    </row>
    <row r="39" spans="1:17" ht="15" customHeight="1" x14ac:dyDescent="0.25">
      <c r="A39" s="71">
        <f t="shared" si="14"/>
        <v>29</v>
      </c>
      <c r="B39" s="76" t="s">
        <v>62</v>
      </c>
      <c r="C39" s="103"/>
      <c r="D39" s="31"/>
      <c r="E39" s="27" t="s">
        <v>17</v>
      </c>
      <c r="F39" s="28" t="str">
        <f t="shared" si="12"/>
        <v>-</v>
      </c>
      <c r="G39" s="78">
        <v>1.5</v>
      </c>
      <c r="H39" s="46">
        <f t="shared" si="4"/>
        <v>32.5</v>
      </c>
      <c r="I39" s="23">
        <v>1.3888888888888889E-3</v>
      </c>
      <c r="J39" s="29">
        <f t="shared" si="15"/>
        <v>3.4027777777777775E-2</v>
      </c>
      <c r="K39" s="23">
        <f t="shared" si="5"/>
        <v>0.2284722222222221</v>
      </c>
      <c r="L39" s="23">
        <f t="shared" si="6"/>
        <v>0.29097222222222213</v>
      </c>
      <c r="M39" s="23">
        <f t="shared" si="7"/>
        <v>0.35347222222222213</v>
      </c>
      <c r="N39" s="23">
        <f t="shared" si="8"/>
        <v>0.54097222222222208</v>
      </c>
      <c r="O39" s="23">
        <f t="shared" si="9"/>
        <v>0.62430555555555545</v>
      </c>
      <c r="P39" s="23">
        <f t="shared" si="10"/>
        <v>0.66597222222222208</v>
      </c>
      <c r="Q39" s="25">
        <f t="shared" si="11"/>
        <v>0.7354166666666665</v>
      </c>
    </row>
    <row r="40" spans="1:17" ht="15" customHeight="1" x14ac:dyDescent="0.25">
      <c r="A40" s="71">
        <f t="shared" si="14"/>
        <v>30</v>
      </c>
      <c r="B40" s="76" t="s">
        <v>70</v>
      </c>
      <c r="C40" s="103"/>
      <c r="D40" s="31"/>
      <c r="E40" s="27" t="s">
        <v>17</v>
      </c>
      <c r="F40" s="28" t="str">
        <f t="shared" si="12"/>
        <v>-</v>
      </c>
      <c r="G40" s="78">
        <v>1.2</v>
      </c>
      <c r="H40" s="46">
        <f t="shared" si="4"/>
        <v>33.700000000000003</v>
      </c>
      <c r="I40" s="23">
        <v>1.3888888888888889E-3</v>
      </c>
      <c r="J40" s="29">
        <f t="shared" si="15"/>
        <v>3.5416666666666666E-2</v>
      </c>
      <c r="K40" s="23">
        <f t="shared" si="5"/>
        <v>0.22986111111111099</v>
      </c>
      <c r="L40" s="23">
        <f t="shared" si="6"/>
        <v>0.29236111111111102</v>
      </c>
      <c r="M40" s="23">
        <f t="shared" si="7"/>
        <v>0.35486111111111102</v>
      </c>
      <c r="N40" s="23">
        <f t="shared" si="8"/>
        <v>0.54236111111111096</v>
      </c>
      <c r="O40" s="23">
        <f t="shared" si="9"/>
        <v>0.62569444444444433</v>
      </c>
      <c r="P40" s="23">
        <f t="shared" si="10"/>
        <v>0.66736111111111096</v>
      </c>
      <c r="Q40" s="25">
        <f t="shared" si="11"/>
        <v>0.73680555555555538</v>
      </c>
    </row>
    <row r="41" spans="1:17" ht="15" customHeight="1" x14ac:dyDescent="0.25">
      <c r="A41" s="71">
        <f t="shared" si="14"/>
        <v>31</v>
      </c>
      <c r="B41" s="76" t="s">
        <v>82</v>
      </c>
      <c r="C41" s="103"/>
      <c r="D41" s="31"/>
      <c r="E41" s="27" t="s">
        <v>17</v>
      </c>
      <c r="F41" s="28" t="str">
        <f t="shared" si="12"/>
        <v>-</v>
      </c>
      <c r="G41" s="78">
        <v>1.9</v>
      </c>
      <c r="H41" s="46">
        <f t="shared" si="4"/>
        <v>35.6</v>
      </c>
      <c r="I41" s="23">
        <v>2.0833333333333333E-3</v>
      </c>
      <c r="J41" s="29">
        <f t="shared" si="15"/>
        <v>3.7499999999999999E-2</v>
      </c>
      <c r="K41" s="23">
        <f t="shared" si="5"/>
        <v>0.23194444444444431</v>
      </c>
      <c r="L41" s="23">
        <f t="shared" si="6"/>
        <v>0.29444444444444434</v>
      </c>
      <c r="M41" s="23">
        <f t="shared" si="7"/>
        <v>0.35694444444444434</v>
      </c>
      <c r="N41" s="23">
        <f t="shared" si="8"/>
        <v>0.54444444444444429</v>
      </c>
      <c r="O41" s="23">
        <f t="shared" si="9"/>
        <v>0.62777777777777766</v>
      </c>
      <c r="P41" s="23">
        <f t="shared" si="10"/>
        <v>0.66944444444444429</v>
      </c>
      <c r="Q41" s="25">
        <f t="shared" si="11"/>
        <v>0.73888888888888871</v>
      </c>
    </row>
    <row r="42" spans="1:17" ht="15" customHeight="1" x14ac:dyDescent="0.25">
      <c r="A42" s="71">
        <f t="shared" si="14"/>
        <v>32</v>
      </c>
      <c r="B42" s="76" t="s">
        <v>80</v>
      </c>
      <c r="C42" s="103"/>
      <c r="D42" s="31"/>
      <c r="E42" s="27" t="s">
        <v>17</v>
      </c>
      <c r="F42" s="28" t="str">
        <f t="shared" si="12"/>
        <v>-</v>
      </c>
      <c r="G42" s="78">
        <v>0.6</v>
      </c>
      <c r="H42" s="46">
        <f t="shared" si="4"/>
        <v>36.200000000000003</v>
      </c>
      <c r="I42" s="23">
        <v>6.9444444444444447E-4</v>
      </c>
      <c r="J42" s="29">
        <f t="shared" si="15"/>
        <v>3.8194444444444441E-2</v>
      </c>
      <c r="K42" s="23">
        <f t="shared" si="5"/>
        <v>0.23263888888888876</v>
      </c>
      <c r="L42" s="23">
        <f t="shared" si="6"/>
        <v>0.29513888888888878</v>
      </c>
      <c r="M42" s="23">
        <f t="shared" si="7"/>
        <v>0.35763888888888878</v>
      </c>
      <c r="N42" s="23">
        <f t="shared" si="8"/>
        <v>0.54513888888888873</v>
      </c>
      <c r="O42" s="23">
        <f t="shared" si="9"/>
        <v>0.6284722222222221</v>
      </c>
      <c r="P42" s="23">
        <f t="shared" si="10"/>
        <v>0.67013888888888873</v>
      </c>
      <c r="Q42" s="25">
        <f t="shared" si="11"/>
        <v>0.73958333333333315</v>
      </c>
    </row>
    <row r="43" spans="1:17" ht="15" customHeight="1" x14ac:dyDescent="0.25">
      <c r="A43" s="71">
        <f t="shared" si="14"/>
        <v>33</v>
      </c>
      <c r="B43" s="76" t="s">
        <v>65</v>
      </c>
      <c r="C43" s="103"/>
      <c r="D43" s="31"/>
      <c r="E43" s="27" t="s">
        <v>17</v>
      </c>
      <c r="F43" s="28" t="str">
        <f t="shared" si="12"/>
        <v>-</v>
      </c>
      <c r="G43" s="78">
        <v>2.9</v>
      </c>
      <c r="H43" s="46">
        <f t="shared" si="4"/>
        <v>39.1</v>
      </c>
      <c r="I43" s="23">
        <v>2.7777777777777779E-3</v>
      </c>
      <c r="J43" s="29">
        <f t="shared" si="15"/>
        <v>4.0972222222222215E-2</v>
      </c>
      <c r="K43" s="23">
        <f t="shared" si="5"/>
        <v>0.23541666666666652</v>
      </c>
      <c r="L43" s="23">
        <f t="shared" si="6"/>
        <v>0.29791666666666655</v>
      </c>
      <c r="M43" s="23">
        <f t="shared" si="7"/>
        <v>0.36041666666666655</v>
      </c>
      <c r="N43" s="23">
        <f t="shared" si="8"/>
        <v>0.5479166666666665</v>
      </c>
      <c r="O43" s="23">
        <f t="shared" si="9"/>
        <v>0.63124999999999987</v>
      </c>
      <c r="P43" s="23">
        <f t="shared" si="10"/>
        <v>0.6729166666666665</v>
      </c>
      <c r="Q43" s="25">
        <f t="shared" si="11"/>
        <v>0.74236111111111092</v>
      </c>
    </row>
    <row r="44" spans="1:17" ht="15" customHeight="1" x14ac:dyDescent="0.25">
      <c r="A44" s="71">
        <f t="shared" si="14"/>
        <v>34</v>
      </c>
      <c r="B44" s="76" t="s">
        <v>126</v>
      </c>
      <c r="C44" s="103"/>
      <c r="D44" s="31"/>
      <c r="E44" s="27" t="s">
        <v>17</v>
      </c>
      <c r="F44" s="28" t="str">
        <f t="shared" si="12"/>
        <v>-</v>
      </c>
      <c r="G44" s="78">
        <v>0.8</v>
      </c>
      <c r="H44" s="46">
        <f t="shared" si="4"/>
        <v>39.9</v>
      </c>
      <c r="I44" s="23">
        <v>1.3888888888888889E-3</v>
      </c>
      <c r="J44" s="29">
        <f t="shared" si="15"/>
        <v>4.2361111111111106E-2</v>
      </c>
      <c r="K44" s="23">
        <f t="shared" si="5"/>
        <v>0.23680555555555541</v>
      </c>
      <c r="L44" s="23">
        <f t="shared" si="6"/>
        <v>0.29930555555555544</v>
      </c>
      <c r="M44" s="23">
        <f t="shared" si="7"/>
        <v>0.36180555555555544</v>
      </c>
      <c r="N44" s="23">
        <f t="shared" si="8"/>
        <v>0.54930555555555538</v>
      </c>
      <c r="O44" s="23">
        <f t="shared" si="9"/>
        <v>0.63263888888888875</v>
      </c>
      <c r="P44" s="23">
        <f t="shared" si="10"/>
        <v>0.67430555555555538</v>
      </c>
      <c r="Q44" s="25">
        <f t="shared" si="11"/>
        <v>0.7437499999999998</v>
      </c>
    </row>
    <row r="45" spans="1:17" ht="15" customHeight="1" x14ac:dyDescent="0.25">
      <c r="A45" s="71">
        <f t="shared" si="14"/>
        <v>35</v>
      </c>
      <c r="B45" s="76" t="s">
        <v>68</v>
      </c>
      <c r="C45" s="103"/>
      <c r="D45" s="31" t="s">
        <v>26</v>
      </c>
      <c r="E45" s="27" t="s">
        <v>17</v>
      </c>
      <c r="F45" s="28" t="str">
        <f t="shared" si="12"/>
        <v>-</v>
      </c>
      <c r="G45" s="78">
        <v>2.5</v>
      </c>
      <c r="H45" s="46">
        <f t="shared" si="4"/>
        <v>42.4</v>
      </c>
      <c r="I45" s="23">
        <v>2.0833333333333333E-3</v>
      </c>
      <c r="J45" s="29">
        <f t="shared" si="15"/>
        <v>4.4444444444444439E-2</v>
      </c>
      <c r="K45" s="23">
        <f t="shared" si="5"/>
        <v>0.23888888888888873</v>
      </c>
      <c r="L45" s="23">
        <f t="shared" si="6"/>
        <v>0.30138888888888876</v>
      </c>
      <c r="M45" s="23">
        <f t="shared" si="7"/>
        <v>0.36388888888888876</v>
      </c>
      <c r="N45" s="23">
        <f t="shared" si="8"/>
        <v>0.55138888888888871</v>
      </c>
      <c r="O45" s="23">
        <f t="shared" si="9"/>
        <v>0.63472222222222208</v>
      </c>
      <c r="P45" s="23">
        <f t="shared" si="10"/>
        <v>0.67638888888888871</v>
      </c>
      <c r="Q45" s="25">
        <f t="shared" si="11"/>
        <v>0.74583333333333313</v>
      </c>
    </row>
    <row r="46" spans="1:17" ht="15" customHeight="1" x14ac:dyDescent="0.25">
      <c r="A46" s="71">
        <f t="shared" si="14"/>
        <v>36</v>
      </c>
      <c r="B46" s="76" t="s">
        <v>68</v>
      </c>
      <c r="C46" s="103"/>
      <c r="D46" s="31" t="s">
        <v>44</v>
      </c>
      <c r="E46" s="27" t="s">
        <v>17</v>
      </c>
      <c r="F46" s="28" t="str">
        <f t="shared" si="12"/>
        <v>-</v>
      </c>
      <c r="G46" s="63">
        <v>1</v>
      </c>
      <c r="H46" s="46">
        <f t="shared" si="4"/>
        <v>43.4</v>
      </c>
      <c r="I46" s="23">
        <v>1.3888888888888889E-3</v>
      </c>
      <c r="J46" s="29">
        <f t="shared" si="15"/>
        <v>4.583333333333333E-2</v>
      </c>
      <c r="K46" s="23">
        <f t="shared" si="5"/>
        <v>0.24027777777777762</v>
      </c>
      <c r="L46" s="23">
        <f t="shared" si="6"/>
        <v>0.30277777777777765</v>
      </c>
      <c r="M46" s="23">
        <f t="shared" si="7"/>
        <v>0.36527777777777765</v>
      </c>
      <c r="N46" s="23">
        <f t="shared" si="8"/>
        <v>0.55277777777777759</v>
      </c>
      <c r="O46" s="23">
        <f t="shared" si="9"/>
        <v>0.63611111111111096</v>
      </c>
      <c r="P46" s="23">
        <f t="shared" si="10"/>
        <v>0.67777777777777759</v>
      </c>
      <c r="Q46" s="25">
        <f t="shared" si="11"/>
        <v>0.74722222222222201</v>
      </c>
    </row>
    <row r="47" spans="1:17" ht="15" customHeight="1" x14ac:dyDescent="0.25">
      <c r="A47" s="71">
        <f t="shared" si="14"/>
        <v>37</v>
      </c>
      <c r="B47" s="76" t="s">
        <v>37</v>
      </c>
      <c r="C47" s="103"/>
      <c r="D47" s="31" t="s">
        <v>35</v>
      </c>
      <c r="E47" s="27" t="s">
        <v>17</v>
      </c>
      <c r="F47" s="28" t="str">
        <f t="shared" si="12"/>
        <v>-</v>
      </c>
      <c r="G47" s="63">
        <v>0.6</v>
      </c>
      <c r="H47" s="46">
        <f t="shared" si="4"/>
        <v>44</v>
      </c>
      <c r="I47" s="23">
        <v>6.9444444444444447E-4</v>
      </c>
      <c r="J47" s="29">
        <f t="shared" si="15"/>
        <v>4.6527777777777772E-2</v>
      </c>
      <c r="K47" s="23">
        <f t="shared" si="5"/>
        <v>0.24097222222222206</v>
      </c>
      <c r="L47" s="23">
        <f t="shared" si="6"/>
        <v>0.30347222222222209</v>
      </c>
      <c r="M47" s="23">
        <f t="shared" si="7"/>
        <v>0.36597222222222209</v>
      </c>
      <c r="N47" s="23">
        <f t="shared" si="8"/>
        <v>0.55347222222222203</v>
      </c>
      <c r="O47" s="23">
        <f t="shared" si="9"/>
        <v>0.6368055555555554</v>
      </c>
      <c r="P47" s="23">
        <f t="shared" si="10"/>
        <v>0.67847222222222203</v>
      </c>
      <c r="Q47" s="25">
        <f t="shared" si="11"/>
        <v>0.74791666666666645</v>
      </c>
    </row>
    <row r="48" spans="1:17" ht="15" customHeight="1" x14ac:dyDescent="0.25">
      <c r="A48" s="71">
        <f t="shared" si="14"/>
        <v>38</v>
      </c>
      <c r="B48" s="76" t="s">
        <v>38</v>
      </c>
      <c r="C48" s="103"/>
      <c r="D48" s="31" t="s">
        <v>29</v>
      </c>
      <c r="E48" s="27" t="s">
        <v>17</v>
      </c>
      <c r="F48" s="28"/>
      <c r="G48" s="63">
        <v>0.8</v>
      </c>
      <c r="H48" s="46">
        <f t="shared" si="4"/>
        <v>44.8</v>
      </c>
      <c r="I48" s="23">
        <v>6.9444444444444447E-4</v>
      </c>
      <c r="J48" s="29">
        <f t="shared" si="15"/>
        <v>4.7222222222222214E-2</v>
      </c>
      <c r="K48" s="23">
        <f t="shared" si="5"/>
        <v>0.2416666666666665</v>
      </c>
      <c r="L48" s="23">
        <f t="shared" si="6"/>
        <v>0.30416666666666653</v>
      </c>
      <c r="M48" s="23">
        <f t="shared" si="7"/>
        <v>0.36666666666666653</v>
      </c>
      <c r="N48" s="23">
        <f t="shared" si="8"/>
        <v>0.55416666666666647</v>
      </c>
      <c r="O48" s="23">
        <f t="shared" si="9"/>
        <v>0.63749999999999984</v>
      </c>
      <c r="P48" s="23">
        <f t="shared" si="10"/>
        <v>0.67916666666666647</v>
      </c>
      <c r="Q48" s="25">
        <f t="shared" si="11"/>
        <v>0.74861111111111089</v>
      </c>
    </row>
    <row r="49" spans="1:17" ht="15" customHeight="1" x14ac:dyDescent="0.25">
      <c r="A49" s="71">
        <f t="shared" si="14"/>
        <v>39</v>
      </c>
      <c r="B49" s="76" t="s">
        <v>38</v>
      </c>
      <c r="C49" s="103"/>
      <c r="D49" s="31" t="s">
        <v>33</v>
      </c>
      <c r="E49" s="27" t="s">
        <v>17</v>
      </c>
      <c r="F49" s="28"/>
      <c r="G49" s="62">
        <v>0.4</v>
      </c>
      <c r="H49" s="46">
        <f t="shared" si="4"/>
        <v>45.199999999999996</v>
      </c>
      <c r="I49" s="23">
        <v>6.9444444444444447E-4</v>
      </c>
      <c r="J49" s="29">
        <f t="shared" si="15"/>
        <v>4.7916666666666656E-2</v>
      </c>
      <c r="K49" s="23">
        <f t="shared" si="5"/>
        <v>0.24236111111111094</v>
      </c>
      <c r="L49" s="23">
        <f t="shared" si="6"/>
        <v>0.30486111111111097</v>
      </c>
      <c r="M49" s="23">
        <f t="shared" si="7"/>
        <v>0.36736111111111097</v>
      </c>
      <c r="N49" s="23">
        <f t="shared" si="8"/>
        <v>0.55486111111111092</v>
      </c>
      <c r="O49" s="23">
        <f t="shared" si="9"/>
        <v>0.63819444444444429</v>
      </c>
      <c r="P49" s="23">
        <f t="shared" si="10"/>
        <v>0.67986111111111092</v>
      </c>
      <c r="Q49" s="25">
        <f t="shared" si="11"/>
        <v>0.74930555555555534</v>
      </c>
    </row>
    <row r="50" spans="1:17" ht="15" customHeight="1" x14ac:dyDescent="0.25">
      <c r="A50" s="71">
        <f t="shared" si="14"/>
        <v>40</v>
      </c>
      <c r="B50" s="76" t="s">
        <v>48</v>
      </c>
      <c r="C50" s="103"/>
      <c r="D50" s="31" t="s">
        <v>31</v>
      </c>
      <c r="E50" s="27" t="s">
        <v>17</v>
      </c>
      <c r="F50" s="28"/>
      <c r="G50" s="62">
        <v>0.3</v>
      </c>
      <c r="H50" s="46">
        <f t="shared" si="4"/>
        <v>45.499999999999993</v>
      </c>
      <c r="I50" s="23">
        <v>6.9444444444444447E-4</v>
      </c>
      <c r="J50" s="29">
        <f t="shared" si="15"/>
        <v>4.8611111111111098E-2</v>
      </c>
      <c r="K50" s="23">
        <f t="shared" si="5"/>
        <v>0.24305555555555539</v>
      </c>
      <c r="L50" s="23">
        <f t="shared" si="6"/>
        <v>0.30555555555555541</v>
      </c>
      <c r="M50" s="23">
        <f t="shared" si="7"/>
        <v>0.36805555555555541</v>
      </c>
      <c r="N50" s="23">
        <f t="shared" si="8"/>
        <v>0.55555555555555536</v>
      </c>
      <c r="O50" s="23">
        <f t="shared" si="9"/>
        <v>0.63888888888888873</v>
      </c>
      <c r="P50" s="23">
        <f t="shared" si="10"/>
        <v>0.68055555555555536</v>
      </c>
      <c r="Q50" s="25">
        <f t="shared" si="11"/>
        <v>0.74999999999999978</v>
      </c>
    </row>
    <row r="51" spans="1:17" ht="15" customHeight="1" x14ac:dyDescent="0.25">
      <c r="A51" s="71">
        <f t="shared" si="14"/>
        <v>41</v>
      </c>
      <c r="B51" s="76" t="s">
        <v>48</v>
      </c>
      <c r="C51" s="103"/>
      <c r="D51" s="31" t="s">
        <v>32</v>
      </c>
      <c r="E51" s="27" t="s">
        <v>17</v>
      </c>
      <c r="F51" s="28"/>
      <c r="G51" s="62">
        <v>0.8</v>
      </c>
      <c r="H51" s="46">
        <f t="shared" si="4"/>
        <v>46.29999999999999</v>
      </c>
      <c r="I51" s="23">
        <v>1.3888888888888889E-3</v>
      </c>
      <c r="J51" s="29">
        <f t="shared" si="15"/>
        <v>4.9999999999999989E-2</v>
      </c>
      <c r="K51" s="23">
        <f t="shared" si="5"/>
        <v>0.24444444444444427</v>
      </c>
      <c r="L51" s="23">
        <f t="shared" si="6"/>
        <v>0.3069444444444443</v>
      </c>
      <c r="M51" s="23">
        <f t="shared" si="7"/>
        <v>0.3694444444444443</v>
      </c>
      <c r="N51" s="23">
        <f t="shared" si="8"/>
        <v>0.55694444444444424</v>
      </c>
      <c r="O51" s="23">
        <f t="shared" si="9"/>
        <v>0.64027777777777761</v>
      </c>
      <c r="P51" s="23">
        <f t="shared" si="10"/>
        <v>0.68194444444444424</v>
      </c>
      <c r="Q51" s="25">
        <f t="shared" si="11"/>
        <v>0.75138888888888866</v>
      </c>
    </row>
    <row r="52" spans="1:17" ht="15" customHeight="1" x14ac:dyDescent="0.25">
      <c r="A52" s="71">
        <f>SUM(A51+1)</f>
        <v>42</v>
      </c>
      <c r="B52" s="76" t="s">
        <v>48</v>
      </c>
      <c r="C52" s="103"/>
      <c r="D52" s="31" t="s">
        <v>13</v>
      </c>
      <c r="E52" s="27" t="s">
        <v>17</v>
      </c>
      <c r="F52" s="28"/>
      <c r="G52" s="62">
        <v>0.4</v>
      </c>
      <c r="H52" s="46">
        <f t="shared" si="4"/>
        <v>46.699999999999989</v>
      </c>
      <c r="I52" s="23">
        <v>6.9444444444444447E-4</v>
      </c>
      <c r="J52" s="29">
        <f t="shared" si="15"/>
        <v>5.0694444444444431E-2</v>
      </c>
      <c r="K52" s="23">
        <f t="shared" si="5"/>
        <v>0.24513888888888871</v>
      </c>
      <c r="L52" s="23">
        <f t="shared" si="6"/>
        <v>0.30763888888888874</v>
      </c>
      <c r="M52" s="23">
        <f t="shared" si="7"/>
        <v>0.37013888888888874</v>
      </c>
      <c r="N52" s="23">
        <f t="shared" si="8"/>
        <v>0.55763888888888868</v>
      </c>
      <c r="O52" s="23">
        <f t="shared" si="9"/>
        <v>0.64097222222222205</v>
      </c>
      <c r="P52" s="23">
        <f t="shared" si="10"/>
        <v>0.68263888888888868</v>
      </c>
      <c r="Q52" s="25">
        <f t="shared" si="11"/>
        <v>0.7520833333333331</v>
      </c>
    </row>
    <row r="53" spans="1:17" ht="15" customHeight="1" x14ac:dyDescent="0.25">
      <c r="A53" s="71">
        <f t="shared" si="14"/>
        <v>43</v>
      </c>
      <c r="B53" s="76" t="s">
        <v>69</v>
      </c>
      <c r="C53" s="103"/>
      <c r="D53" s="31" t="s">
        <v>14</v>
      </c>
      <c r="E53" s="27" t="s">
        <v>17</v>
      </c>
      <c r="F53" s="28"/>
      <c r="G53" s="62">
        <v>1</v>
      </c>
      <c r="H53" s="46">
        <f t="shared" si="4"/>
        <v>47.699999999999989</v>
      </c>
      <c r="I53" s="23">
        <v>1.3888888888888889E-3</v>
      </c>
      <c r="J53" s="29">
        <f t="shared" si="15"/>
        <v>5.2083333333333322E-2</v>
      </c>
      <c r="K53" s="23">
        <f t="shared" si="5"/>
        <v>0.2465277777777776</v>
      </c>
      <c r="L53" s="23">
        <f t="shared" si="6"/>
        <v>0.30902777777777762</v>
      </c>
      <c r="M53" s="23">
        <f t="shared" si="7"/>
        <v>0.37152777777777762</v>
      </c>
      <c r="N53" s="23">
        <f t="shared" si="8"/>
        <v>0.55902777777777757</v>
      </c>
      <c r="O53" s="23">
        <f t="shared" si="9"/>
        <v>0.64236111111111094</v>
      </c>
      <c r="P53" s="23">
        <f t="shared" si="10"/>
        <v>0.68402777777777757</v>
      </c>
      <c r="Q53" s="25">
        <f t="shared" si="11"/>
        <v>0.75347222222222199</v>
      </c>
    </row>
    <row r="54" spans="1:17" ht="15" customHeight="1" x14ac:dyDescent="0.25">
      <c r="A54" s="71">
        <f t="shared" si="14"/>
        <v>44</v>
      </c>
      <c r="B54" s="76" t="s">
        <v>66</v>
      </c>
      <c r="C54" s="103"/>
      <c r="D54" s="31" t="s">
        <v>13</v>
      </c>
      <c r="E54" s="27" t="s">
        <v>17</v>
      </c>
      <c r="F54" s="28"/>
      <c r="G54" s="62">
        <v>2.4</v>
      </c>
      <c r="H54" s="46">
        <f t="shared" si="4"/>
        <v>50.099999999999987</v>
      </c>
      <c r="I54" s="23">
        <v>2.0833333333333333E-3</v>
      </c>
      <c r="J54" s="29">
        <f t="shared" si="15"/>
        <v>5.4166666666666655E-2</v>
      </c>
      <c r="K54" s="23">
        <f t="shared" si="5"/>
        <v>0.24861111111111092</v>
      </c>
      <c r="L54" s="23">
        <f t="shared" si="6"/>
        <v>0.31111111111111095</v>
      </c>
      <c r="M54" s="23">
        <f t="shared" si="7"/>
        <v>0.37361111111111095</v>
      </c>
      <c r="N54" s="23">
        <f t="shared" si="8"/>
        <v>0.56111111111111089</v>
      </c>
      <c r="O54" s="23">
        <f t="shared" si="9"/>
        <v>0.64444444444444426</v>
      </c>
      <c r="P54" s="23">
        <f t="shared" si="10"/>
        <v>0.68611111111111089</v>
      </c>
      <c r="Q54" s="25">
        <f t="shared" si="11"/>
        <v>0.75555555555555531</v>
      </c>
    </row>
    <row r="55" spans="1:17" ht="15" customHeight="1" x14ac:dyDescent="0.25">
      <c r="A55" s="71">
        <f t="shared" si="14"/>
        <v>45</v>
      </c>
      <c r="B55" s="76" t="s">
        <v>40</v>
      </c>
      <c r="C55" s="103"/>
      <c r="D55" s="31" t="s">
        <v>32</v>
      </c>
      <c r="E55" s="27" t="s">
        <v>17</v>
      </c>
      <c r="F55" s="28" t="str">
        <f t="shared" si="12"/>
        <v>-</v>
      </c>
      <c r="G55" s="62">
        <v>1.9</v>
      </c>
      <c r="H55" s="46">
        <f t="shared" si="4"/>
        <v>51.999999999999986</v>
      </c>
      <c r="I55" s="23">
        <v>2.0833333333333333E-3</v>
      </c>
      <c r="J55" s="29">
        <f t="shared" si="15"/>
        <v>5.6249999999999988E-2</v>
      </c>
      <c r="K55" s="23">
        <f t="shared" si="5"/>
        <v>0.25069444444444428</v>
      </c>
      <c r="L55" s="23">
        <f t="shared" si="6"/>
        <v>0.31319444444444428</v>
      </c>
      <c r="M55" s="23">
        <f t="shared" si="7"/>
        <v>0.37569444444444428</v>
      </c>
      <c r="N55" s="23">
        <f t="shared" si="8"/>
        <v>0.56319444444444422</v>
      </c>
      <c r="O55" s="23">
        <f t="shared" si="9"/>
        <v>0.64652777777777759</v>
      </c>
      <c r="P55" s="23">
        <f t="shared" si="10"/>
        <v>0.68819444444444422</v>
      </c>
      <c r="Q55" s="25">
        <f t="shared" si="11"/>
        <v>0.75763888888888864</v>
      </c>
    </row>
    <row r="56" spans="1:17" ht="15" customHeight="1" x14ac:dyDescent="0.25">
      <c r="A56" s="71">
        <f t="shared" si="14"/>
        <v>46</v>
      </c>
      <c r="B56" s="76" t="s">
        <v>142</v>
      </c>
      <c r="C56" s="103"/>
      <c r="D56" s="31" t="s">
        <v>33</v>
      </c>
      <c r="E56" s="27" t="s">
        <v>17</v>
      </c>
      <c r="F56" s="28" t="str">
        <f t="shared" si="12"/>
        <v>-</v>
      </c>
      <c r="G56" s="62">
        <v>1</v>
      </c>
      <c r="H56" s="46">
        <f t="shared" si="4"/>
        <v>52.999999999999986</v>
      </c>
      <c r="I56" s="23">
        <v>1.3888888888888889E-3</v>
      </c>
      <c r="J56" s="29">
        <f t="shared" si="15"/>
        <v>5.7638888888888878E-2</v>
      </c>
      <c r="K56" s="23">
        <f t="shared" si="5"/>
        <v>0.25208333333333316</v>
      </c>
      <c r="L56" s="23">
        <f t="shared" si="6"/>
        <v>0.31458333333333316</v>
      </c>
      <c r="M56" s="23">
        <f t="shared" si="7"/>
        <v>0.37708333333333316</v>
      </c>
      <c r="N56" s="23">
        <f t="shared" si="8"/>
        <v>0.5645833333333331</v>
      </c>
      <c r="O56" s="23">
        <f t="shared" si="9"/>
        <v>0.64791666666666647</v>
      </c>
      <c r="P56" s="23">
        <f t="shared" si="10"/>
        <v>0.6895833333333331</v>
      </c>
      <c r="Q56" s="25">
        <f t="shared" si="11"/>
        <v>0.75902777777777752</v>
      </c>
    </row>
    <row r="57" spans="1:17" ht="15" customHeight="1" x14ac:dyDescent="0.25">
      <c r="A57" s="71">
        <f t="shared" si="14"/>
        <v>47</v>
      </c>
      <c r="B57" s="76" t="s">
        <v>144</v>
      </c>
      <c r="C57" s="103">
        <v>713</v>
      </c>
      <c r="D57" s="31" t="s">
        <v>12</v>
      </c>
      <c r="E57" s="27" t="s">
        <v>16</v>
      </c>
      <c r="F57" s="28" t="str">
        <f t="shared" si="12"/>
        <v>-</v>
      </c>
      <c r="G57" s="62">
        <v>0.7</v>
      </c>
      <c r="H57" s="46">
        <f t="shared" si="4"/>
        <v>53.699999999999989</v>
      </c>
      <c r="I57" s="23">
        <v>1.3888888888888889E-3</v>
      </c>
      <c r="J57" s="29">
        <f t="shared" si="15"/>
        <v>5.9027777777777769E-2</v>
      </c>
      <c r="K57" s="23">
        <f t="shared" si="5"/>
        <v>0.25347222222222204</v>
      </c>
      <c r="L57" s="23">
        <f t="shared" si="6"/>
        <v>0.31597222222222204</v>
      </c>
      <c r="M57" s="23">
        <f t="shared" si="7"/>
        <v>0.37847222222222204</v>
      </c>
      <c r="N57" s="23">
        <f t="shared" si="8"/>
        <v>0.56597222222222199</v>
      </c>
      <c r="O57" s="23">
        <f t="shared" si="9"/>
        <v>0.64930555555555536</v>
      </c>
      <c r="P57" s="23">
        <f t="shared" si="10"/>
        <v>0.69097222222222199</v>
      </c>
      <c r="Q57" s="25">
        <f t="shared" si="11"/>
        <v>0.76041666666666641</v>
      </c>
    </row>
    <row r="58" spans="1:17" ht="20.25" customHeight="1" x14ac:dyDescent="0.25">
      <c r="A58" s="71">
        <f t="shared" si="14"/>
        <v>48</v>
      </c>
      <c r="B58" s="76" t="s">
        <v>104</v>
      </c>
      <c r="C58" s="103">
        <v>713</v>
      </c>
      <c r="D58" s="31" t="s">
        <v>34</v>
      </c>
      <c r="E58" s="27" t="s">
        <v>16</v>
      </c>
      <c r="F58" s="28" t="str">
        <f t="shared" si="12"/>
        <v>-</v>
      </c>
      <c r="G58" s="62">
        <v>0.4</v>
      </c>
      <c r="H58" s="46">
        <f t="shared" si="4"/>
        <v>54.099999999999987</v>
      </c>
      <c r="I58" s="23">
        <v>6.9444444444444447E-4</v>
      </c>
      <c r="J58" s="29">
        <f t="shared" si="15"/>
        <v>5.9722222222222211E-2</v>
      </c>
      <c r="K58" s="23">
        <f t="shared" si="5"/>
        <v>0.25416666666666649</v>
      </c>
      <c r="L58" s="23">
        <f t="shared" si="6"/>
        <v>0.31666666666666649</v>
      </c>
      <c r="M58" s="23">
        <f t="shared" si="7"/>
        <v>0.37916666666666649</v>
      </c>
      <c r="N58" s="23">
        <f t="shared" si="8"/>
        <v>0.56666666666666643</v>
      </c>
      <c r="O58" s="23">
        <f t="shared" si="9"/>
        <v>0.6499999999999998</v>
      </c>
      <c r="P58" s="23">
        <f t="shared" si="10"/>
        <v>0.69166666666666643</v>
      </c>
      <c r="Q58" s="25">
        <f t="shared" si="11"/>
        <v>0.76111111111111085</v>
      </c>
    </row>
    <row r="59" spans="1:17" ht="21.75" customHeight="1" x14ac:dyDescent="0.25">
      <c r="A59" s="71">
        <f t="shared" si="14"/>
        <v>49</v>
      </c>
      <c r="B59" s="76" t="s">
        <v>41</v>
      </c>
      <c r="C59" s="103"/>
      <c r="D59" s="31" t="s">
        <v>34</v>
      </c>
      <c r="E59" s="27" t="s">
        <v>17</v>
      </c>
      <c r="F59" s="28" t="str">
        <f t="shared" si="12"/>
        <v>-</v>
      </c>
      <c r="G59" s="62">
        <v>1</v>
      </c>
      <c r="H59" s="46">
        <f t="shared" si="4"/>
        <v>55.099999999999987</v>
      </c>
      <c r="I59" s="23">
        <v>1.3888888888888889E-3</v>
      </c>
      <c r="J59" s="29">
        <f t="shared" si="15"/>
        <v>6.1111111111111102E-2</v>
      </c>
      <c r="K59" s="23">
        <f t="shared" si="5"/>
        <v>0.25555555555555537</v>
      </c>
      <c r="L59" s="23">
        <f t="shared" si="6"/>
        <v>0.31805555555555537</v>
      </c>
      <c r="M59" s="23">
        <f t="shared" si="7"/>
        <v>0.38055555555555537</v>
      </c>
      <c r="N59" s="23">
        <f t="shared" si="8"/>
        <v>0.56805555555555531</v>
      </c>
      <c r="O59" s="23">
        <f t="shared" si="9"/>
        <v>0.65138888888888868</v>
      </c>
      <c r="P59" s="23">
        <f t="shared" si="10"/>
        <v>0.69305555555555531</v>
      </c>
      <c r="Q59" s="25">
        <f t="shared" si="11"/>
        <v>0.76249999999999973</v>
      </c>
    </row>
    <row r="60" spans="1:17" ht="15" customHeight="1" thickBot="1" x14ac:dyDescent="0.3">
      <c r="A60" s="72">
        <f t="shared" si="14"/>
        <v>50</v>
      </c>
      <c r="B60" s="77" t="s">
        <v>24</v>
      </c>
      <c r="C60" s="105"/>
      <c r="D60" s="32"/>
      <c r="E60" s="33" t="s">
        <v>42</v>
      </c>
      <c r="F60" s="34" t="str">
        <f t="shared" si="12"/>
        <v>-</v>
      </c>
      <c r="G60" s="126">
        <v>1.4</v>
      </c>
      <c r="H60" s="46">
        <f t="shared" si="4"/>
        <v>56.499999999999986</v>
      </c>
      <c r="I60" s="24">
        <v>2.0833333333333333E-3</v>
      </c>
      <c r="J60" s="35">
        <f t="shared" si="15"/>
        <v>6.3194444444444442E-2</v>
      </c>
      <c r="K60" s="24">
        <f t="shared" si="5"/>
        <v>0.2576388888888887</v>
      </c>
      <c r="L60" s="24">
        <f t="shared" si="6"/>
        <v>0.3201388888888887</v>
      </c>
      <c r="M60" s="24">
        <f t="shared" si="7"/>
        <v>0.3826388888888887</v>
      </c>
      <c r="N60" s="24">
        <f t="shared" si="8"/>
        <v>0.57013888888888864</v>
      </c>
      <c r="O60" s="24">
        <f t="shared" si="9"/>
        <v>0.65347222222222201</v>
      </c>
      <c r="P60" s="24">
        <f t="shared" si="10"/>
        <v>0.69513888888888864</v>
      </c>
      <c r="Q60" s="98">
        <f t="shared" si="11"/>
        <v>0.76458333333333306</v>
      </c>
    </row>
    <row r="61" spans="1:17" ht="15" customHeight="1" x14ac:dyDescent="0.25">
      <c r="B61" s="36"/>
      <c r="C61" s="36"/>
      <c r="D61" s="37"/>
      <c r="E61" s="38"/>
      <c r="F61" s="39"/>
      <c r="G61" s="40"/>
      <c r="H61" s="41"/>
      <c r="I61" s="42"/>
      <c r="J61" s="43"/>
      <c r="K61" s="44"/>
      <c r="L61" s="42"/>
      <c r="M61" s="42"/>
      <c r="N61" s="42"/>
      <c r="O61" s="42"/>
      <c r="P61" s="42"/>
      <c r="Q61" s="42"/>
    </row>
    <row r="62" spans="1:17" x14ac:dyDescent="0.25">
      <c r="B62" s="155" t="s">
        <v>112</v>
      </c>
      <c r="C62" s="156"/>
      <c r="D62" s="157"/>
      <c r="E62" s="157"/>
      <c r="F62" s="157"/>
      <c r="G62" s="157"/>
      <c r="H62" s="158"/>
      <c r="I62" s="11"/>
      <c r="J62" s="12"/>
      <c r="K62" s="13"/>
      <c r="L62" s="14"/>
      <c r="M62" s="13"/>
      <c r="N62" s="14"/>
      <c r="O62" s="13"/>
      <c r="P62" s="13"/>
      <c r="Q62" s="19"/>
    </row>
    <row r="63" spans="1:17" ht="17.25" customHeight="1" x14ac:dyDescent="0.25">
      <c r="B63" s="116" t="s">
        <v>121</v>
      </c>
      <c r="C63" s="116"/>
      <c r="D63" s="117"/>
      <c r="E63" s="118"/>
      <c r="F63" s="118"/>
      <c r="G63" s="119"/>
      <c r="H63" s="159" t="s">
        <v>123</v>
      </c>
      <c r="I63" s="159"/>
      <c r="J63" s="159"/>
      <c r="K63" s="159"/>
      <c r="L63" s="159"/>
      <c r="M63" s="159"/>
      <c r="N63" s="159"/>
      <c r="O63" s="159"/>
      <c r="P63" s="159"/>
      <c r="Q63" s="159"/>
    </row>
    <row r="64" spans="1:17" ht="27" customHeight="1" x14ac:dyDescent="0.25">
      <c r="B64" s="116" t="s">
        <v>18</v>
      </c>
      <c r="C64" s="116"/>
      <c r="D64" s="117"/>
      <c r="E64" s="118"/>
      <c r="F64" s="118"/>
      <c r="G64" s="119"/>
      <c r="H64" s="159" t="s">
        <v>102</v>
      </c>
      <c r="I64" s="159"/>
      <c r="J64" s="159"/>
      <c r="K64" s="159"/>
      <c r="L64" s="159"/>
      <c r="M64" s="159"/>
      <c r="N64" s="159"/>
      <c r="O64" s="159"/>
      <c r="P64" s="159"/>
      <c r="Q64" s="159"/>
    </row>
    <row r="65" spans="2:17" ht="15" customHeight="1" x14ac:dyDescent="0.25">
      <c r="B65" s="138" t="s">
        <v>122</v>
      </c>
      <c r="C65" s="138"/>
      <c r="D65" s="138"/>
      <c r="E65" s="138"/>
      <c r="F65" s="138"/>
      <c r="G65" s="138"/>
      <c r="H65" s="139" t="s">
        <v>127</v>
      </c>
      <c r="I65" s="139"/>
      <c r="J65" s="139"/>
      <c r="K65" s="138"/>
      <c r="L65" s="119"/>
      <c r="M65" s="118"/>
      <c r="N65" s="119"/>
      <c r="O65" s="118"/>
      <c r="P65" s="118"/>
      <c r="Q65" s="118"/>
    </row>
    <row r="66" spans="2:17" ht="17.25" customHeight="1" x14ac:dyDescent="0.25">
      <c r="B66" s="131" t="s">
        <v>111</v>
      </c>
      <c r="C66" s="131"/>
      <c r="D66" s="131"/>
      <c r="E66" s="131"/>
      <c r="F66" s="131"/>
      <c r="G66" s="131"/>
      <c r="H66" s="142"/>
      <c r="I66" s="142"/>
      <c r="J66" s="142"/>
      <c r="K66" s="142"/>
      <c r="L66" s="131"/>
      <c r="M66" s="131"/>
      <c r="N66" s="131"/>
      <c r="O66" s="131"/>
      <c r="P66" s="131"/>
      <c r="Q66" s="120"/>
    </row>
    <row r="67" spans="2:17" x14ac:dyDescent="0.25">
      <c r="B67" s="133"/>
      <c r="C67" s="133"/>
      <c r="D67" s="134" t="s">
        <v>128</v>
      </c>
      <c r="E67" s="134"/>
      <c r="F67" s="135"/>
      <c r="G67" s="135"/>
      <c r="H67" s="135"/>
      <c r="I67" s="135"/>
      <c r="J67" s="135"/>
      <c r="K67" s="135"/>
      <c r="L67" s="120"/>
      <c r="M67" s="120"/>
      <c r="N67" s="120"/>
      <c r="O67" s="120"/>
      <c r="P67" s="120"/>
      <c r="Q67" s="120"/>
    </row>
    <row r="68" spans="2:17" x14ac:dyDescent="0.25">
      <c r="B68" s="136" t="s">
        <v>129</v>
      </c>
      <c r="C68" s="133"/>
      <c r="D68" s="133"/>
      <c r="E68" s="134"/>
      <c r="F68" s="135"/>
      <c r="G68" s="135"/>
      <c r="H68" s="135"/>
      <c r="I68" s="135"/>
      <c r="J68" s="135"/>
      <c r="K68" s="135"/>
      <c r="L68" s="3"/>
      <c r="M68" s="2"/>
      <c r="N68" s="3"/>
      <c r="O68" s="2"/>
      <c r="P68" s="2"/>
      <c r="Q68" s="2"/>
    </row>
    <row r="69" spans="2:17" x14ac:dyDescent="0.25">
      <c r="B69" s="136" t="s">
        <v>130</v>
      </c>
      <c r="C69" s="133"/>
      <c r="D69" s="133"/>
      <c r="E69" s="133"/>
      <c r="F69" s="135"/>
      <c r="G69" s="135"/>
      <c r="H69" s="135"/>
      <c r="I69" s="135"/>
      <c r="J69" s="135"/>
      <c r="K69" s="135"/>
      <c r="L69" s="14"/>
      <c r="M69" s="13"/>
      <c r="N69" s="14"/>
      <c r="O69" s="13"/>
      <c r="P69" s="13"/>
      <c r="Q69" s="19"/>
    </row>
    <row r="70" spans="2:17" x14ac:dyDescent="0.25">
      <c r="B70" s="137"/>
      <c r="C70" s="133"/>
      <c r="D70" s="133"/>
      <c r="E70" s="133"/>
      <c r="F70" s="135"/>
      <c r="G70" s="135"/>
      <c r="H70" s="135"/>
      <c r="I70" s="135"/>
      <c r="J70" s="135"/>
      <c r="K70" s="135"/>
      <c r="L70" s="132"/>
      <c r="M70" s="132"/>
      <c r="N70" s="132"/>
      <c r="O70" s="132"/>
      <c r="P70" s="132"/>
      <c r="Q70" s="19"/>
    </row>
    <row r="71" spans="2:17" ht="15" customHeight="1" x14ac:dyDescent="0.25">
      <c r="B71" s="136" t="s">
        <v>133</v>
      </c>
      <c r="C71" s="133"/>
      <c r="D71" s="133"/>
      <c r="E71" s="133"/>
      <c r="F71" s="135"/>
      <c r="G71" s="135"/>
      <c r="H71" s="135"/>
      <c r="I71" s="135"/>
      <c r="J71" s="135"/>
      <c r="K71" s="135"/>
      <c r="L71" s="109"/>
      <c r="M71" s="2"/>
      <c r="N71" s="3"/>
      <c r="O71" s="2"/>
      <c r="P71" s="2"/>
      <c r="Q71" s="2"/>
    </row>
    <row r="72" spans="2:17" x14ac:dyDescent="0.25">
      <c r="B72" s="136" t="s">
        <v>131</v>
      </c>
      <c r="C72" s="133"/>
      <c r="D72" s="133"/>
      <c r="E72" s="133"/>
      <c r="F72" s="135"/>
      <c r="G72" s="135"/>
      <c r="H72" s="135"/>
      <c r="I72" s="135"/>
      <c r="J72" s="135"/>
      <c r="K72" s="135"/>
    </row>
    <row r="73" spans="2:17" x14ac:dyDescent="0.25">
      <c r="B73" s="136" t="s">
        <v>134</v>
      </c>
      <c r="C73" s="133"/>
      <c r="D73" s="133"/>
      <c r="E73" s="133"/>
      <c r="F73" s="135"/>
      <c r="G73" s="135"/>
      <c r="H73" s="135"/>
      <c r="I73" s="135"/>
      <c r="J73" s="135"/>
      <c r="K73" s="135"/>
    </row>
    <row r="74" spans="2:17" x14ac:dyDescent="0.25">
      <c r="B74" s="136" t="s">
        <v>132</v>
      </c>
      <c r="C74" s="133"/>
      <c r="D74" s="133"/>
      <c r="E74" s="133"/>
      <c r="F74" s="135"/>
      <c r="G74" s="135"/>
      <c r="H74" s="135"/>
      <c r="I74" s="135"/>
      <c r="J74" s="135"/>
      <c r="K74" s="135"/>
    </row>
  </sheetData>
  <mergeCells count="19">
    <mergeCell ref="G8:G10"/>
    <mergeCell ref="H8:H10"/>
    <mergeCell ref="I8:I10"/>
    <mergeCell ref="H66:K66"/>
    <mergeCell ref="E2:I2"/>
    <mergeCell ref="E6:F6"/>
    <mergeCell ref="G6:H6"/>
    <mergeCell ref="A8:A10"/>
    <mergeCell ref="B4:C4"/>
    <mergeCell ref="B7:F7"/>
    <mergeCell ref="K2:Q6"/>
    <mergeCell ref="D8:D10"/>
    <mergeCell ref="J8:J10"/>
    <mergeCell ref="B62:H62"/>
    <mergeCell ref="H63:Q63"/>
    <mergeCell ref="H64:Q64"/>
    <mergeCell ref="C8:C10"/>
    <mergeCell ref="E8:E10"/>
    <mergeCell ref="F8:F10"/>
  </mergeCells>
  <pageMargins left="0.98425196850393704" right="0" top="0.39370078740157483" bottom="0.39370078740157483" header="0.19685039370078741" footer="0.19685039370078741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74"/>
  <sheetViews>
    <sheetView tabSelected="1" topLeftCell="A49" zoomScaleNormal="100" workbookViewId="0">
      <selection sqref="A1:Q74"/>
    </sheetView>
  </sheetViews>
  <sheetFormatPr defaultRowHeight="15" x14ac:dyDescent="0.25"/>
  <cols>
    <col min="2" max="2" width="43.28515625" customWidth="1"/>
    <col min="3" max="3" width="8.7109375" customWidth="1"/>
  </cols>
  <sheetData>
    <row r="2" spans="1:17" ht="15" customHeight="1" x14ac:dyDescent="0.25">
      <c r="B2" s="22" t="s">
        <v>125</v>
      </c>
      <c r="C2" s="100"/>
      <c r="D2" s="16"/>
      <c r="E2" s="2"/>
      <c r="F2" s="2"/>
      <c r="G2" s="3"/>
      <c r="H2" s="3"/>
      <c r="I2" s="4"/>
      <c r="J2" s="5"/>
      <c r="K2" s="150" t="s">
        <v>135</v>
      </c>
      <c r="L2" s="150"/>
      <c r="M2" s="150"/>
      <c r="N2" s="150"/>
      <c r="O2" s="150"/>
      <c r="P2" s="150"/>
      <c r="Q2" s="150"/>
    </row>
    <row r="3" spans="1:17" x14ac:dyDescent="0.25">
      <c r="B3" s="111" t="s">
        <v>136</v>
      </c>
      <c r="C3" s="111"/>
      <c r="D3" s="16"/>
      <c r="E3" s="2"/>
      <c r="F3" s="2"/>
      <c r="G3" s="3"/>
      <c r="H3" s="3"/>
      <c r="I3" s="4"/>
      <c r="J3" s="5"/>
      <c r="K3" s="150"/>
      <c r="L3" s="150"/>
      <c r="M3" s="150"/>
      <c r="N3" s="150"/>
      <c r="O3" s="150"/>
      <c r="P3" s="150"/>
      <c r="Q3" s="150"/>
    </row>
    <row r="4" spans="1:17" x14ac:dyDescent="0.25">
      <c r="B4" s="99"/>
      <c r="C4" s="100"/>
      <c r="D4" s="16"/>
      <c r="E4" s="143"/>
      <c r="F4" s="143"/>
      <c r="G4" s="143"/>
      <c r="H4" s="143"/>
      <c r="I4" s="143"/>
      <c r="J4" s="5"/>
      <c r="K4" s="150"/>
      <c r="L4" s="150"/>
      <c r="M4" s="150"/>
      <c r="N4" s="150"/>
      <c r="O4" s="150"/>
      <c r="P4" s="150"/>
      <c r="Q4" s="150"/>
    </row>
    <row r="5" spans="1:17" ht="15.75" customHeight="1" x14ac:dyDescent="0.25">
      <c r="B5" s="171" t="s">
        <v>115</v>
      </c>
      <c r="C5" s="171"/>
      <c r="D5" s="171"/>
      <c r="E5" s="108"/>
      <c r="F5" s="108"/>
      <c r="G5" s="140"/>
      <c r="H5" s="141"/>
      <c r="I5" s="141"/>
      <c r="J5" s="141"/>
      <c r="K5" s="150"/>
      <c r="L5" s="150"/>
      <c r="M5" s="150"/>
      <c r="N5" s="150"/>
      <c r="O5" s="150"/>
      <c r="P5" s="150"/>
      <c r="Q5" s="150"/>
    </row>
    <row r="6" spans="1:17" x14ac:dyDescent="0.25">
      <c r="B6" s="113"/>
      <c r="C6" s="113"/>
      <c r="D6" s="17"/>
      <c r="E6" s="113"/>
      <c r="F6" s="113"/>
      <c r="G6" s="114"/>
      <c r="H6" s="114"/>
      <c r="I6" s="6"/>
      <c r="J6" s="7"/>
      <c r="K6" s="150"/>
      <c r="L6" s="150"/>
      <c r="M6" s="150"/>
      <c r="N6" s="150"/>
      <c r="O6" s="150"/>
      <c r="P6" s="150"/>
      <c r="Q6" s="150"/>
    </row>
    <row r="7" spans="1:17" ht="15.75" thickBot="1" x14ac:dyDescent="0.3">
      <c r="B7" s="121" t="s">
        <v>114</v>
      </c>
    </row>
    <row r="8" spans="1:17" ht="15" customHeight="1" x14ac:dyDescent="0.25">
      <c r="A8" s="146" t="s">
        <v>116</v>
      </c>
      <c r="B8" s="68" t="s">
        <v>0</v>
      </c>
      <c r="C8" s="160" t="s">
        <v>97</v>
      </c>
      <c r="D8" s="151" t="s">
        <v>10</v>
      </c>
      <c r="E8" s="163" t="s">
        <v>117</v>
      </c>
      <c r="F8" s="165" t="s">
        <v>1</v>
      </c>
      <c r="G8" s="165" t="s">
        <v>2</v>
      </c>
      <c r="H8" s="165" t="s">
        <v>3</v>
      </c>
      <c r="I8" s="153" t="s">
        <v>4</v>
      </c>
      <c r="J8" s="153" t="s">
        <v>5</v>
      </c>
      <c r="K8" s="47" t="s">
        <v>19</v>
      </c>
      <c r="L8" s="47" t="s">
        <v>110</v>
      </c>
      <c r="M8" s="56" t="s">
        <v>19</v>
      </c>
      <c r="N8" s="56" t="s">
        <v>110</v>
      </c>
      <c r="O8" s="56" t="s">
        <v>19</v>
      </c>
      <c r="P8" s="47" t="s">
        <v>110</v>
      </c>
      <c r="Q8" s="48" t="s">
        <v>110</v>
      </c>
    </row>
    <row r="9" spans="1:17" x14ac:dyDescent="0.25">
      <c r="A9" s="147"/>
      <c r="B9" s="69" t="s">
        <v>6</v>
      </c>
      <c r="C9" s="161"/>
      <c r="D9" s="152"/>
      <c r="E9" s="164"/>
      <c r="F9" s="164"/>
      <c r="G9" s="164"/>
      <c r="H9" s="164"/>
      <c r="I9" s="154"/>
      <c r="J9" s="154"/>
      <c r="K9" s="57" t="s">
        <v>7</v>
      </c>
      <c r="L9" s="57" t="s">
        <v>7</v>
      </c>
      <c r="M9" s="57" t="s">
        <v>8</v>
      </c>
      <c r="N9" s="57" t="s">
        <v>7</v>
      </c>
      <c r="O9" s="57" t="s">
        <v>7</v>
      </c>
      <c r="P9" s="57" t="s">
        <v>7</v>
      </c>
      <c r="Q9" s="58" t="s">
        <v>7</v>
      </c>
    </row>
    <row r="10" spans="1:17" ht="15.75" thickBot="1" x14ac:dyDescent="0.3">
      <c r="A10" s="147"/>
      <c r="B10" s="70" t="s">
        <v>11</v>
      </c>
      <c r="C10" s="172"/>
      <c r="D10" s="173"/>
      <c r="E10" s="174"/>
      <c r="F10" s="174"/>
      <c r="G10" s="174"/>
      <c r="H10" s="174"/>
      <c r="I10" s="167"/>
      <c r="J10" s="167"/>
      <c r="K10" s="59" t="s">
        <v>90</v>
      </c>
      <c r="L10" s="59" t="s">
        <v>91</v>
      </c>
      <c r="M10" s="59" t="s">
        <v>92</v>
      </c>
      <c r="N10" s="59" t="s">
        <v>93</v>
      </c>
      <c r="O10" s="59" t="s">
        <v>94</v>
      </c>
      <c r="P10" s="59" t="s">
        <v>95</v>
      </c>
      <c r="Q10" s="60" t="s">
        <v>96</v>
      </c>
    </row>
    <row r="11" spans="1:17" x14ac:dyDescent="0.25">
      <c r="A11" s="71">
        <v>1</v>
      </c>
      <c r="B11" s="87" t="s">
        <v>24</v>
      </c>
      <c r="C11" s="102"/>
      <c r="D11" s="88"/>
      <c r="E11" s="89" t="s">
        <v>42</v>
      </c>
      <c r="F11" s="90" t="str">
        <f t="shared" ref="F11" si="0">IF(G11&gt;0.9,G11/I11/24,"-")</f>
        <v>-</v>
      </c>
      <c r="G11" s="91">
        <v>0</v>
      </c>
      <c r="H11" s="92">
        <v>0</v>
      </c>
      <c r="I11" s="93" t="s">
        <v>9</v>
      </c>
      <c r="J11" s="94" t="s">
        <v>9</v>
      </c>
      <c r="K11" s="95">
        <v>0.25763888888888892</v>
      </c>
      <c r="L11" s="95">
        <v>0.32013888888888892</v>
      </c>
      <c r="M11" s="95">
        <v>0.44513888888888892</v>
      </c>
      <c r="N11" s="95">
        <v>0.6118055555555556</v>
      </c>
      <c r="O11" s="95">
        <v>0.65347222222222223</v>
      </c>
      <c r="P11" s="95">
        <v>0.69513888888888886</v>
      </c>
      <c r="Q11" s="96">
        <v>0.76458333333333339</v>
      </c>
    </row>
    <row r="12" spans="1:17" x14ac:dyDescent="0.25">
      <c r="A12" s="71">
        <f>SUM(A11+1)</f>
        <v>2</v>
      </c>
      <c r="B12" s="76" t="s">
        <v>143</v>
      </c>
      <c r="C12" s="103"/>
      <c r="D12" s="26" t="s">
        <v>14</v>
      </c>
      <c r="E12" s="45" t="s">
        <v>17</v>
      </c>
      <c r="F12" s="28" t="str">
        <f>IF(G12&gt;2.9,G12/I12/24,"-")</f>
        <v>-</v>
      </c>
      <c r="G12" s="82">
        <v>1.6</v>
      </c>
      <c r="H12" s="46">
        <f>H11+G12</f>
        <v>1.6</v>
      </c>
      <c r="I12" s="23">
        <v>2.0833333333333333E-3</v>
      </c>
      <c r="J12" s="29">
        <f>I12+J11</f>
        <v>2.0833333333333333E-3</v>
      </c>
      <c r="K12" s="23">
        <f t="shared" ref="K12:K29" si="1">K11+I12</f>
        <v>0.25972222222222224</v>
      </c>
      <c r="L12" s="23">
        <f t="shared" ref="L12:L29" si="2">L11+I12</f>
        <v>0.32222222222222224</v>
      </c>
      <c r="M12" s="23">
        <f t="shared" ref="M12:M29" si="3">M11+I12</f>
        <v>0.44722222222222224</v>
      </c>
      <c r="N12" s="23">
        <f t="shared" ref="N12:N29" si="4">N11+I12</f>
        <v>0.61388888888888893</v>
      </c>
      <c r="O12" s="23">
        <f t="shared" ref="O12:O29" si="5">O11+I12</f>
        <v>0.65555555555555556</v>
      </c>
      <c r="P12" s="23">
        <f t="shared" ref="P12:P29" si="6">P11+I12</f>
        <v>0.69722222222222219</v>
      </c>
      <c r="Q12" s="25">
        <f>Q11+I12</f>
        <v>0.76666666666666672</v>
      </c>
    </row>
    <row r="13" spans="1:17" x14ac:dyDescent="0.25">
      <c r="A13" s="71">
        <f t="shared" ref="A13:A60" si="7">SUM(A12+1)</f>
        <v>3</v>
      </c>
      <c r="B13" s="76" t="s">
        <v>139</v>
      </c>
      <c r="C13" s="103"/>
      <c r="D13" s="26" t="s">
        <v>13</v>
      </c>
      <c r="E13" s="45" t="s">
        <v>17</v>
      </c>
      <c r="F13" s="28" t="str">
        <f t="shared" ref="F13:F60" si="8">IF(G13&gt;2.9,G13/I13/24,"-")</f>
        <v>-</v>
      </c>
      <c r="G13" s="82">
        <v>0.4</v>
      </c>
      <c r="H13" s="46">
        <f t="shared" ref="H13:H60" si="9">H12+G13</f>
        <v>2</v>
      </c>
      <c r="I13" s="23">
        <v>6.9444444444444447E-4</v>
      </c>
      <c r="J13" s="29">
        <f t="shared" ref="J13:J35" si="10">I13+J12</f>
        <v>2.7777777777777779E-3</v>
      </c>
      <c r="K13" s="23">
        <f t="shared" si="1"/>
        <v>0.26041666666666669</v>
      </c>
      <c r="L13" s="23">
        <f t="shared" si="2"/>
        <v>0.32291666666666669</v>
      </c>
      <c r="M13" s="23">
        <f t="shared" si="3"/>
        <v>0.44791666666666669</v>
      </c>
      <c r="N13" s="23">
        <f t="shared" si="4"/>
        <v>0.61458333333333337</v>
      </c>
      <c r="O13" s="23">
        <f t="shared" si="5"/>
        <v>0.65625</v>
      </c>
      <c r="P13" s="23">
        <f t="shared" si="6"/>
        <v>0.69791666666666663</v>
      </c>
      <c r="Q13" s="25">
        <f t="shared" ref="Q13:Q29" si="11">Q12+I13</f>
        <v>0.76736111111111116</v>
      </c>
    </row>
    <row r="14" spans="1:17" x14ac:dyDescent="0.25">
      <c r="A14" s="71">
        <f t="shared" si="7"/>
        <v>4</v>
      </c>
      <c r="B14" s="76" t="s">
        <v>140</v>
      </c>
      <c r="C14" s="103">
        <v>713</v>
      </c>
      <c r="D14" s="26" t="s">
        <v>35</v>
      </c>
      <c r="E14" s="45" t="s">
        <v>16</v>
      </c>
      <c r="F14" s="28" t="str">
        <f t="shared" si="8"/>
        <v>-</v>
      </c>
      <c r="G14" s="82">
        <v>0.8</v>
      </c>
      <c r="H14" s="46">
        <f t="shared" si="9"/>
        <v>2.8</v>
      </c>
      <c r="I14" s="23">
        <v>1.3888888888888889E-3</v>
      </c>
      <c r="J14" s="29">
        <f t="shared" si="10"/>
        <v>4.1666666666666666E-3</v>
      </c>
      <c r="K14" s="23">
        <f t="shared" si="1"/>
        <v>0.26180555555555557</v>
      </c>
      <c r="L14" s="23">
        <f t="shared" si="2"/>
        <v>0.32430555555555557</v>
      </c>
      <c r="M14" s="23">
        <f t="shared" si="3"/>
        <v>0.44930555555555557</v>
      </c>
      <c r="N14" s="23">
        <f t="shared" si="4"/>
        <v>0.61597222222222225</v>
      </c>
      <c r="O14" s="23">
        <f t="shared" si="5"/>
        <v>0.65763888888888888</v>
      </c>
      <c r="P14" s="23">
        <f t="shared" si="6"/>
        <v>0.69930555555555551</v>
      </c>
      <c r="Q14" s="25">
        <f t="shared" si="11"/>
        <v>0.76875000000000004</v>
      </c>
    </row>
    <row r="15" spans="1:17" x14ac:dyDescent="0.25">
      <c r="A15" s="71">
        <f t="shared" si="7"/>
        <v>5</v>
      </c>
      <c r="B15" s="76" t="s">
        <v>45</v>
      </c>
      <c r="C15" s="103"/>
      <c r="D15" s="26" t="s">
        <v>12</v>
      </c>
      <c r="E15" s="45" t="s">
        <v>17</v>
      </c>
      <c r="F15" s="28" t="str">
        <f t="shared" si="8"/>
        <v>-</v>
      </c>
      <c r="G15" s="82">
        <v>0.5</v>
      </c>
      <c r="H15" s="46">
        <f t="shared" si="9"/>
        <v>3.3</v>
      </c>
      <c r="I15" s="23">
        <v>6.9444444444444447E-4</v>
      </c>
      <c r="J15" s="29">
        <f t="shared" si="10"/>
        <v>4.8611111111111112E-3</v>
      </c>
      <c r="K15" s="23">
        <f t="shared" si="1"/>
        <v>0.26250000000000001</v>
      </c>
      <c r="L15" s="23">
        <f t="shared" si="2"/>
        <v>0.32500000000000001</v>
      </c>
      <c r="M15" s="23">
        <f t="shared" si="3"/>
        <v>0.45</v>
      </c>
      <c r="N15" s="23">
        <f t="shared" si="4"/>
        <v>0.6166666666666667</v>
      </c>
      <c r="O15" s="23">
        <f t="shared" si="5"/>
        <v>0.65833333333333333</v>
      </c>
      <c r="P15" s="23">
        <f t="shared" si="6"/>
        <v>0.7</v>
      </c>
      <c r="Q15" s="25">
        <f t="shared" si="11"/>
        <v>0.76944444444444449</v>
      </c>
    </row>
    <row r="16" spans="1:17" x14ac:dyDescent="0.25">
      <c r="A16" s="71">
        <f t="shared" si="7"/>
        <v>6</v>
      </c>
      <c r="B16" s="76" t="s">
        <v>46</v>
      </c>
      <c r="C16" s="103"/>
      <c r="D16" s="26" t="s">
        <v>47</v>
      </c>
      <c r="E16" s="45" t="s">
        <v>17</v>
      </c>
      <c r="F16" s="28" t="str">
        <f t="shared" si="8"/>
        <v>-</v>
      </c>
      <c r="G16" s="82">
        <v>1.1000000000000001</v>
      </c>
      <c r="H16" s="46">
        <f t="shared" si="9"/>
        <v>4.4000000000000004</v>
      </c>
      <c r="I16" s="23">
        <v>1.3888888888888889E-3</v>
      </c>
      <c r="J16" s="29">
        <f t="shared" si="10"/>
        <v>6.2500000000000003E-3</v>
      </c>
      <c r="K16" s="23">
        <f t="shared" si="1"/>
        <v>0.2638888888888889</v>
      </c>
      <c r="L16" s="23">
        <f t="shared" si="2"/>
        <v>0.3263888888888889</v>
      </c>
      <c r="M16" s="23">
        <f t="shared" si="3"/>
        <v>0.4513888888888889</v>
      </c>
      <c r="N16" s="23">
        <f t="shared" si="4"/>
        <v>0.61805555555555558</v>
      </c>
      <c r="O16" s="23">
        <f t="shared" si="5"/>
        <v>0.65972222222222221</v>
      </c>
      <c r="P16" s="23">
        <f t="shared" si="6"/>
        <v>0.70138888888888884</v>
      </c>
      <c r="Q16" s="25">
        <f t="shared" si="11"/>
        <v>0.77083333333333337</v>
      </c>
    </row>
    <row r="17" spans="1:17" x14ac:dyDescent="0.25">
      <c r="A17" s="71">
        <f t="shared" si="7"/>
        <v>7</v>
      </c>
      <c r="B17" s="76" t="s">
        <v>141</v>
      </c>
      <c r="C17" s="103"/>
      <c r="D17" s="26" t="s">
        <v>47</v>
      </c>
      <c r="E17" s="45" t="s">
        <v>17</v>
      </c>
      <c r="F17" s="28" t="str">
        <f t="shared" si="8"/>
        <v>-</v>
      </c>
      <c r="G17" s="82">
        <v>1.8</v>
      </c>
      <c r="H17" s="46">
        <f t="shared" si="9"/>
        <v>6.2</v>
      </c>
      <c r="I17" s="23">
        <v>2.0833333333333333E-3</v>
      </c>
      <c r="J17" s="29">
        <f t="shared" si="10"/>
        <v>8.3333333333333332E-3</v>
      </c>
      <c r="K17" s="23">
        <f t="shared" si="1"/>
        <v>0.26597222222222222</v>
      </c>
      <c r="L17" s="23">
        <f t="shared" si="2"/>
        <v>0.32847222222222222</v>
      </c>
      <c r="M17" s="23">
        <f t="shared" si="3"/>
        <v>0.45347222222222222</v>
      </c>
      <c r="N17" s="23">
        <f t="shared" si="4"/>
        <v>0.62013888888888891</v>
      </c>
      <c r="O17" s="23">
        <f t="shared" si="5"/>
        <v>0.66180555555555554</v>
      </c>
      <c r="P17" s="23">
        <f t="shared" si="6"/>
        <v>0.70347222222222217</v>
      </c>
      <c r="Q17" s="25">
        <f t="shared" si="11"/>
        <v>0.7729166666666667</v>
      </c>
    </row>
    <row r="18" spans="1:17" x14ac:dyDescent="0.25">
      <c r="A18" s="71">
        <f t="shared" si="7"/>
        <v>8</v>
      </c>
      <c r="B18" s="76" t="s">
        <v>39</v>
      </c>
      <c r="C18" s="103"/>
      <c r="D18" s="26" t="s">
        <v>12</v>
      </c>
      <c r="E18" s="45" t="s">
        <v>17</v>
      </c>
      <c r="F18" s="28" t="str">
        <f t="shared" si="8"/>
        <v>-</v>
      </c>
      <c r="G18" s="82">
        <v>2.5</v>
      </c>
      <c r="H18" s="46">
        <f t="shared" si="9"/>
        <v>8.6999999999999993</v>
      </c>
      <c r="I18" s="23">
        <v>2.0833333333333333E-3</v>
      </c>
      <c r="J18" s="29">
        <f t="shared" si="10"/>
        <v>1.0416666666666666E-2</v>
      </c>
      <c r="K18" s="23">
        <f t="shared" si="1"/>
        <v>0.26805555555555555</v>
      </c>
      <c r="L18" s="23">
        <f t="shared" si="2"/>
        <v>0.33055555555555555</v>
      </c>
      <c r="M18" s="23">
        <f t="shared" si="3"/>
        <v>0.45555555555555555</v>
      </c>
      <c r="N18" s="23">
        <f t="shared" si="4"/>
        <v>0.62222222222222223</v>
      </c>
      <c r="O18" s="23">
        <f t="shared" si="5"/>
        <v>0.66388888888888886</v>
      </c>
      <c r="P18" s="23">
        <f t="shared" si="6"/>
        <v>0.70555555555555549</v>
      </c>
      <c r="Q18" s="25">
        <f t="shared" si="11"/>
        <v>0.77500000000000002</v>
      </c>
    </row>
    <row r="19" spans="1:17" x14ac:dyDescent="0.25">
      <c r="A19" s="71">
        <f t="shared" si="7"/>
        <v>9</v>
      </c>
      <c r="B19" s="76" t="s">
        <v>38</v>
      </c>
      <c r="C19" s="103"/>
      <c r="D19" s="26" t="s">
        <v>34</v>
      </c>
      <c r="E19" s="45" t="s">
        <v>17</v>
      </c>
      <c r="F19" s="28"/>
      <c r="G19" s="82">
        <v>0.9</v>
      </c>
      <c r="H19" s="46">
        <f t="shared" si="9"/>
        <v>9.6</v>
      </c>
      <c r="I19" s="23">
        <v>1.3888888888888889E-3</v>
      </c>
      <c r="J19" s="29">
        <f>I19+J18</f>
        <v>1.1805555555555555E-2</v>
      </c>
      <c r="K19" s="23">
        <f>K18+I19</f>
        <v>0.26944444444444443</v>
      </c>
      <c r="L19" s="23">
        <f t="shared" ref="L19:L22" si="12">L18+I19</f>
        <v>0.33194444444444443</v>
      </c>
      <c r="M19" s="23">
        <f t="shared" ref="M19:M22" si="13">M18+I19</f>
        <v>0.45694444444444443</v>
      </c>
      <c r="N19" s="23">
        <f t="shared" ref="N19:N22" si="14">N18+I19</f>
        <v>0.62361111111111112</v>
      </c>
      <c r="O19" s="23">
        <f t="shared" ref="O19:O22" si="15">O18+I19</f>
        <v>0.66527777777777775</v>
      </c>
      <c r="P19" s="23">
        <f t="shared" ref="P19:P22" si="16">P18+I19</f>
        <v>0.70694444444444438</v>
      </c>
      <c r="Q19" s="25">
        <f t="shared" ref="Q19:Q22" si="17">Q18+I19</f>
        <v>0.77638888888888891</v>
      </c>
    </row>
    <row r="20" spans="1:17" x14ac:dyDescent="0.25">
      <c r="A20" s="71">
        <v>10</v>
      </c>
      <c r="B20" s="76" t="s">
        <v>38</v>
      </c>
      <c r="C20" s="103"/>
      <c r="D20" s="26" t="s">
        <v>47</v>
      </c>
      <c r="E20" s="45" t="s">
        <v>17</v>
      </c>
      <c r="F20" s="28" t="str">
        <f t="shared" si="8"/>
        <v>-</v>
      </c>
      <c r="G20" s="82">
        <v>0.4</v>
      </c>
      <c r="H20" s="46">
        <v>10</v>
      </c>
      <c r="I20" s="23">
        <v>6.9444444444444447E-4</v>
      </c>
      <c r="J20" s="29">
        <v>1.2499999999999999E-2</v>
      </c>
      <c r="K20" s="23">
        <v>0.27013888888888887</v>
      </c>
      <c r="L20" s="23">
        <v>0.33263888888888887</v>
      </c>
      <c r="M20" s="23">
        <v>0.45763888888888887</v>
      </c>
      <c r="N20" s="23">
        <v>0.62430555555555556</v>
      </c>
      <c r="O20" s="23">
        <v>0.66597222222222219</v>
      </c>
      <c r="P20" s="23">
        <v>0.70763888888888893</v>
      </c>
      <c r="Q20" s="25">
        <v>0.77708333333333324</v>
      </c>
    </row>
    <row r="21" spans="1:17" x14ac:dyDescent="0.25">
      <c r="A21" s="71">
        <f t="shared" si="7"/>
        <v>11</v>
      </c>
      <c r="B21" s="76" t="s">
        <v>38</v>
      </c>
      <c r="C21" s="103"/>
      <c r="D21" s="26" t="s">
        <v>36</v>
      </c>
      <c r="E21" s="45" t="s">
        <v>17</v>
      </c>
      <c r="F21" s="28" t="str">
        <f t="shared" si="8"/>
        <v>-</v>
      </c>
      <c r="G21" s="82">
        <v>0.7</v>
      </c>
      <c r="H21" s="46">
        <f t="shared" si="9"/>
        <v>10.7</v>
      </c>
      <c r="I21" s="23">
        <v>6.9444444444444447E-4</v>
      </c>
      <c r="J21" s="29">
        <f t="shared" si="10"/>
        <v>1.3194444444444443E-2</v>
      </c>
      <c r="K21" s="23">
        <f t="shared" ref="K21:K22" si="18">K20+I21</f>
        <v>0.27083333333333331</v>
      </c>
      <c r="L21" s="23">
        <f t="shared" si="12"/>
        <v>0.33333333333333331</v>
      </c>
      <c r="M21" s="23">
        <f t="shared" si="13"/>
        <v>0.45833333333333331</v>
      </c>
      <c r="N21" s="23">
        <f t="shared" si="14"/>
        <v>0.625</v>
      </c>
      <c r="O21" s="23">
        <f t="shared" si="15"/>
        <v>0.66666666666666663</v>
      </c>
      <c r="P21" s="23">
        <f t="shared" si="16"/>
        <v>0.70833333333333337</v>
      </c>
      <c r="Q21" s="25">
        <f t="shared" si="17"/>
        <v>0.77777777777777768</v>
      </c>
    </row>
    <row r="22" spans="1:17" x14ac:dyDescent="0.25">
      <c r="A22" s="71">
        <f t="shared" si="7"/>
        <v>12</v>
      </c>
      <c r="B22" s="76" t="s">
        <v>48</v>
      </c>
      <c r="C22" s="103"/>
      <c r="D22" s="26" t="s">
        <v>30</v>
      </c>
      <c r="E22" s="45" t="s">
        <v>17</v>
      </c>
      <c r="F22" s="28" t="str">
        <f t="shared" si="8"/>
        <v>-</v>
      </c>
      <c r="G22" s="82">
        <v>0.4</v>
      </c>
      <c r="H22" s="46">
        <f t="shared" si="9"/>
        <v>11.1</v>
      </c>
      <c r="I22" s="23">
        <v>6.9444444444444447E-4</v>
      </c>
      <c r="J22" s="29">
        <f t="shared" si="10"/>
        <v>1.3888888888888886E-2</v>
      </c>
      <c r="K22" s="23">
        <f t="shared" si="18"/>
        <v>0.27152777777777776</v>
      </c>
      <c r="L22" s="23">
        <f t="shared" si="12"/>
        <v>0.33402777777777776</v>
      </c>
      <c r="M22" s="23">
        <f t="shared" si="13"/>
        <v>0.45902777777777776</v>
      </c>
      <c r="N22" s="23">
        <f t="shared" si="14"/>
        <v>0.62569444444444444</v>
      </c>
      <c r="O22" s="23">
        <f t="shared" si="15"/>
        <v>0.66736111111111107</v>
      </c>
      <c r="P22" s="23">
        <f t="shared" si="16"/>
        <v>0.70902777777777781</v>
      </c>
      <c r="Q22" s="25">
        <f t="shared" si="17"/>
        <v>0.77847222222222212</v>
      </c>
    </row>
    <row r="23" spans="1:17" x14ac:dyDescent="0.25">
      <c r="A23" s="71">
        <f t="shared" si="7"/>
        <v>13</v>
      </c>
      <c r="B23" s="76" t="s">
        <v>48</v>
      </c>
      <c r="C23" s="103"/>
      <c r="D23" s="26" t="s">
        <v>43</v>
      </c>
      <c r="E23" s="45" t="s">
        <v>17</v>
      </c>
      <c r="F23" s="28" t="str">
        <f t="shared" si="8"/>
        <v>-</v>
      </c>
      <c r="G23" s="82">
        <v>0.5</v>
      </c>
      <c r="H23" s="46">
        <f t="shared" si="9"/>
        <v>11.6</v>
      </c>
      <c r="I23" s="23">
        <v>6.9444444444444447E-4</v>
      </c>
      <c r="J23" s="29">
        <f t="shared" si="10"/>
        <v>1.458333333333333E-2</v>
      </c>
      <c r="K23" s="23">
        <f t="shared" si="1"/>
        <v>0.2722222222222222</v>
      </c>
      <c r="L23" s="23">
        <f t="shared" si="2"/>
        <v>0.3347222222222222</v>
      </c>
      <c r="M23" s="23">
        <f t="shared" si="3"/>
        <v>0.4597222222222222</v>
      </c>
      <c r="N23" s="23">
        <f t="shared" si="4"/>
        <v>0.62638888888888888</v>
      </c>
      <c r="O23" s="23">
        <f t="shared" si="5"/>
        <v>0.66805555555555551</v>
      </c>
      <c r="P23" s="23">
        <f t="shared" si="6"/>
        <v>0.70972222222222225</v>
      </c>
      <c r="Q23" s="25">
        <f t="shared" si="11"/>
        <v>0.77916666666666656</v>
      </c>
    </row>
    <row r="24" spans="1:17" x14ac:dyDescent="0.25">
      <c r="A24" s="71">
        <f t="shared" si="7"/>
        <v>14</v>
      </c>
      <c r="B24" s="76" t="s">
        <v>37</v>
      </c>
      <c r="C24" s="103"/>
      <c r="D24" s="26" t="s">
        <v>28</v>
      </c>
      <c r="E24" s="45" t="s">
        <v>17</v>
      </c>
      <c r="F24" s="28" t="str">
        <f t="shared" si="8"/>
        <v>-</v>
      </c>
      <c r="G24" s="82">
        <v>0.7</v>
      </c>
      <c r="H24" s="46">
        <f t="shared" si="9"/>
        <v>12.299999999999999</v>
      </c>
      <c r="I24" s="23">
        <v>6.9444444444444447E-4</v>
      </c>
      <c r="J24" s="29">
        <f t="shared" si="10"/>
        <v>1.5277777777777774E-2</v>
      </c>
      <c r="K24" s="23">
        <f t="shared" si="1"/>
        <v>0.27291666666666664</v>
      </c>
      <c r="L24" s="23">
        <f t="shared" si="2"/>
        <v>0.33541666666666664</v>
      </c>
      <c r="M24" s="23">
        <f t="shared" si="3"/>
        <v>0.46041666666666664</v>
      </c>
      <c r="N24" s="23">
        <f t="shared" si="4"/>
        <v>0.62708333333333333</v>
      </c>
      <c r="O24" s="23">
        <f t="shared" si="5"/>
        <v>0.66874999999999996</v>
      </c>
      <c r="P24" s="23">
        <f t="shared" si="6"/>
        <v>0.7104166666666667</v>
      </c>
      <c r="Q24" s="25">
        <f t="shared" si="11"/>
        <v>0.77986111111111101</v>
      </c>
    </row>
    <row r="25" spans="1:17" x14ac:dyDescent="0.25">
      <c r="A25" s="71">
        <f t="shared" si="7"/>
        <v>15</v>
      </c>
      <c r="B25" s="76" t="s">
        <v>68</v>
      </c>
      <c r="C25" s="103"/>
      <c r="D25" s="26" t="s">
        <v>27</v>
      </c>
      <c r="E25" s="45" t="s">
        <v>17</v>
      </c>
      <c r="F25" s="28" t="str">
        <f t="shared" si="8"/>
        <v>-</v>
      </c>
      <c r="G25" s="82">
        <v>0.8</v>
      </c>
      <c r="H25" s="46">
        <f t="shared" si="9"/>
        <v>13.1</v>
      </c>
      <c r="I25" s="23">
        <v>6.9444444444444447E-4</v>
      </c>
      <c r="J25" s="29">
        <f t="shared" si="10"/>
        <v>1.5972222222222218E-2</v>
      </c>
      <c r="K25" s="23">
        <f t="shared" si="1"/>
        <v>0.27361111111111108</v>
      </c>
      <c r="L25" s="23">
        <f t="shared" si="2"/>
        <v>0.33611111111111108</v>
      </c>
      <c r="M25" s="23">
        <f t="shared" si="3"/>
        <v>0.46111111111111108</v>
      </c>
      <c r="N25" s="23">
        <f t="shared" si="4"/>
        <v>0.62777777777777777</v>
      </c>
      <c r="O25" s="23">
        <f t="shared" si="5"/>
        <v>0.6694444444444444</v>
      </c>
      <c r="P25" s="23">
        <f t="shared" si="6"/>
        <v>0.71111111111111114</v>
      </c>
      <c r="Q25" s="25">
        <f t="shared" si="11"/>
        <v>0.78055555555555545</v>
      </c>
    </row>
    <row r="26" spans="1:17" x14ac:dyDescent="0.25">
      <c r="A26" s="71">
        <f t="shared" si="7"/>
        <v>16</v>
      </c>
      <c r="B26" s="76" t="s">
        <v>68</v>
      </c>
      <c r="C26" s="103"/>
      <c r="D26" s="26" t="s">
        <v>72</v>
      </c>
      <c r="E26" s="45" t="s">
        <v>17</v>
      </c>
      <c r="F26" s="28" t="str">
        <f t="shared" si="8"/>
        <v>-</v>
      </c>
      <c r="G26" s="82">
        <v>0.8</v>
      </c>
      <c r="H26" s="46">
        <f t="shared" si="9"/>
        <v>13.9</v>
      </c>
      <c r="I26" s="23">
        <v>1.3888888888888889E-3</v>
      </c>
      <c r="J26" s="29">
        <f t="shared" si="10"/>
        <v>1.7361111111111105E-2</v>
      </c>
      <c r="K26" s="23">
        <f t="shared" si="1"/>
        <v>0.27499999999999997</v>
      </c>
      <c r="L26" s="23">
        <f t="shared" si="2"/>
        <v>0.33749999999999997</v>
      </c>
      <c r="M26" s="23">
        <f t="shared" si="3"/>
        <v>0.46249999999999997</v>
      </c>
      <c r="N26" s="23">
        <f t="shared" si="4"/>
        <v>0.62916666666666665</v>
      </c>
      <c r="O26" s="23">
        <f t="shared" si="5"/>
        <v>0.67083333333333328</v>
      </c>
      <c r="P26" s="23">
        <f t="shared" si="6"/>
        <v>0.71250000000000002</v>
      </c>
      <c r="Q26" s="25">
        <f t="shared" si="11"/>
        <v>0.78194444444444433</v>
      </c>
    </row>
    <row r="27" spans="1:17" x14ac:dyDescent="0.25">
      <c r="A27" s="71">
        <f t="shared" si="7"/>
        <v>17</v>
      </c>
      <c r="B27" s="76" t="s">
        <v>126</v>
      </c>
      <c r="C27" s="103"/>
      <c r="D27" s="26"/>
      <c r="E27" s="45" t="s">
        <v>17</v>
      </c>
      <c r="F27" s="28" t="str">
        <f t="shared" si="8"/>
        <v>-</v>
      </c>
      <c r="G27" s="82">
        <v>2.5</v>
      </c>
      <c r="H27" s="46">
        <f t="shared" si="9"/>
        <v>16.399999999999999</v>
      </c>
      <c r="I27" s="23">
        <v>2.0833333333333333E-3</v>
      </c>
      <c r="J27" s="29">
        <f t="shared" si="10"/>
        <v>1.9444444444444438E-2</v>
      </c>
      <c r="K27" s="23">
        <f t="shared" si="1"/>
        <v>0.27708333333333329</v>
      </c>
      <c r="L27" s="23">
        <f t="shared" si="2"/>
        <v>0.33958333333333329</v>
      </c>
      <c r="M27" s="23">
        <f t="shared" si="3"/>
        <v>0.46458333333333329</v>
      </c>
      <c r="N27" s="23">
        <f t="shared" si="4"/>
        <v>0.63124999999999998</v>
      </c>
      <c r="O27" s="23">
        <f t="shared" si="5"/>
        <v>0.67291666666666661</v>
      </c>
      <c r="P27" s="23">
        <f t="shared" si="6"/>
        <v>0.71458333333333335</v>
      </c>
      <c r="Q27" s="25">
        <f t="shared" si="11"/>
        <v>0.78402777777777766</v>
      </c>
    </row>
    <row r="28" spans="1:17" x14ac:dyDescent="0.25">
      <c r="A28" s="71">
        <f t="shared" si="7"/>
        <v>18</v>
      </c>
      <c r="B28" s="76" t="s">
        <v>65</v>
      </c>
      <c r="C28" s="103"/>
      <c r="D28" s="26"/>
      <c r="E28" s="45" t="s">
        <v>17</v>
      </c>
      <c r="F28" s="28" t="str">
        <f t="shared" si="8"/>
        <v>-</v>
      </c>
      <c r="G28" s="82">
        <v>0.7</v>
      </c>
      <c r="H28" s="46">
        <f t="shared" si="9"/>
        <v>17.099999999999998</v>
      </c>
      <c r="I28" s="23">
        <v>6.9444444444444447E-4</v>
      </c>
      <c r="J28" s="29">
        <f t="shared" si="10"/>
        <v>2.0138888888888883E-2</v>
      </c>
      <c r="K28" s="23">
        <f t="shared" si="1"/>
        <v>0.27777777777777773</v>
      </c>
      <c r="L28" s="23">
        <f t="shared" si="2"/>
        <v>0.34027777777777773</v>
      </c>
      <c r="M28" s="23">
        <f t="shared" si="3"/>
        <v>0.46527777777777773</v>
      </c>
      <c r="N28" s="23">
        <f t="shared" si="4"/>
        <v>0.63194444444444442</v>
      </c>
      <c r="O28" s="23">
        <f t="shared" si="5"/>
        <v>0.67361111111111105</v>
      </c>
      <c r="P28" s="23">
        <f t="shared" si="6"/>
        <v>0.71527777777777779</v>
      </c>
      <c r="Q28" s="25">
        <f t="shared" si="11"/>
        <v>0.7847222222222221</v>
      </c>
    </row>
    <row r="29" spans="1:17" x14ac:dyDescent="0.25">
      <c r="A29" s="71">
        <f t="shared" si="7"/>
        <v>19</v>
      </c>
      <c r="B29" s="76" t="s">
        <v>64</v>
      </c>
      <c r="C29" s="103"/>
      <c r="D29" s="26"/>
      <c r="E29" s="45" t="s">
        <v>17</v>
      </c>
      <c r="F29" s="28">
        <f t="shared" si="8"/>
        <v>45</v>
      </c>
      <c r="G29" s="82">
        <v>3</v>
      </c>
      <c r="H29" s="46">
        <f t="shared" si="9"/>
        <v>20.099999999999998</v>
      </c>
      <c r="I29" s="23">
        <v>2.7777777777777779E-3</v>
      </c>
      <c r="J29" s="29">
        <f t="shared" si="10"/>
        <v>2.2916666666666662E-2</v>
      </c>
      <c r="K29" s="23">
        <f t="shared" si="1"/>
        <v>0.2805555555555555</v>
      </c>
      <c r="L29" s="23">
        <f t="shared" si="2"/>
        <v>0.3430555555555555</v>
      </c>
      <c r="M29" s="23">
        <f t="shared" si="3"/>
        <v>0.4680555555555555</v>
      </c>
      <c r="N29" s="23">
        <f t="shared" si="4"/>
        <v>0.63472222222222219</v>
      </c>
      <c r="O29" s="23">
        <f t="shared" si="5"/>
        <v>0.67638888888888882</v>
      </c>
      <c r="P29" s="23">
        <f t="shared" si="6"/>
        <v>0.71805555555555556</v>
      </c>
      <c r="Q29" s="25">
        <f t="shared" si="11"/>
        <v>0.78749999999999987</v>
      </c>
    </row>
    <row r="30" spans="1:17" x14ac:dyDescent="0.25">
      <c r="A30" s="71">
        <f t="shared" si="7"/>
        <v>20</v>
      </c>
      <c r="B30" s="76" t="s">
        <v>82</v>
      </c>
      <c r="C30" s="103"/>
      <c r="D30" s="26"/>
      <c r="E30" s="45" t="s">
        <v>17</v>
      </c>
      <c r="F30" s="28"/>
      <c r="G30" s="82">
        <v>0.6</v>
      </c>
      <c r="H30" s="46">
        <f t="shared" si="9"/>
        <v>20.7</v>
      </c>
      <c r="I30" s="23">
        <v>6.9444444444444447E-4</v>
      </c>
      <c r="J30" s="29">
        <f t="shared" si="10"/>
        <v>2.3611111111111107E-2</v>
      </c>
      <c r="K30" s="23">
        <f t="shared" ref="K30:K35" si="19">K29+I30</f>
        <v>0.28124999999999994</v>
      </c>
      <c r="L30" s="23">
        <f t="shared" ref="L30" si="20">L29+I30</f>
        <v>0.34374999999999994</v>
      </c>
      <c r="M30" s="23">
        <f t="shared" ref="M30" si="21">M29+I30</f>
        <v>0.46874999999999994</v>
      </c>
      <c r="N30" s="23">
        <f t="shared" ref="N30" si="22">N29+I30</f>
        <v>0.63541666666666663</v>
      </c>
      <c r="O30" s="23">
        <f t="shared" ref="O30:O35" si="23">O29+I30</f>
        <v>0.67708333333333326</v>
      </c>
      <c r="P30" s="23">
        <f t="shared" ref="P30" si="24">P29+I30</f>
        <v>0.71875</v>
      </c>
      <c r="Q30" s="25">
        <f t="shared" ref="Q30" si="25">Q29+I30</f>
        <v>0.78819444444444431</v>
      </c>
    </row>
    <row r="31" spans="1:17" x14ac:dyDescent="0.25">
      <c r="A31" s="71">
        <f t="shared" si="7"/>
        <v>21</v>
      </c>
      <c r="B31" s="76" t="s">
        <v>63</v>
      </c>
      <c r="C31" s="103"/>
      <c r="D31" s="26"/>
      <c r="E31" s="45" t="s">
        <v>17</v>
      </c>
      <c r="F31" s="28" t="str">
        <f t="shared" si="8"/>
        <v>-</v>
      </c>
      <c r="G31" s="82">
        <v>1.3</v>
      </c>
      <c r="H31" s="46">
        <f t="shared" si="9"/>
        <v>22</v>
      </c>
      <c r="I31" s="23">
        <v>1.3888888888888889E-3</v>
      </c>
      <c r="J31" s="29">
        <f t="shared" si="10"/>
        <v>2.4999999999999994E-2</v>
      </c>
      <c r="K31" s="23">
        <f t="shared" si="19"/>
        <v>0.28263888888888883</v>
      </c>
      <c r="L31" s="23">
        <f t="shared" ref="L31:L35" si="26">L30+I31</f>
        <v>0.34513888888888883</v>
      </c>
      <c r="M31" s="23">
        <f t="shared" ref="M31:M35" si="27">M30+I31</f>
        <v>0.47013888888888883</v>
      </c>
      <c r="N31" s="23">
        <f t="shared" ref="N31:N35" si="28">N30+I31</f>
        <v>0.63680555555555551</v>
      </c>
      <c r="O31" s="23">
        <f t="shared" si="23"/>
        <v>0.67847222222222214</v>
      </c>
      <c r="P31" s="23">
        <f t="shared" ref="P31:P35" si="29">P30+I31</f>
        <v>0.72013888888888888</v>
      </c>
      <c r="Q31" s="25">
        <f t="shared" ref="Q31:Q35" si="30">Q30+I31</f>
        <v>0.78958333333333319</v>
      </c>
    </row>
    <row r="32" spans="1:17" x14ac:dyDescent="0.25">
      <c r="A32" s="71">
        <f t="shared" si="7"/>
        <v>22</v>
      </c>
      <c r="B32" s="76" t="s">
        <v>62</v>
      </c>
      <c r="C32" s="103"/>
      <c r="D32" s="30"/>
      <c r="E32" s="45" t="s">
        <v>17</v>
      </c>
      <c r="F32" s="28" t="str">
        <f t="shared" si="8"/>
        <v>-</v>
      </c>
      <c r="G32" s="82">
        <v>2</v>
      </c>
      <c r="H32" s="46">
        <f t="shared" si="9"/>
        <v>24</v>
      </c>
      <c r="I32" s="23">
        <v>2.0833333333333333E-3</v>
      </c>
      <c r="J32" s="29">
        <f t="shared" si="10"/>
        <v>2.7083333333333327E-2</v>
      </c>
      <c r="K32" s="23">
        <f t="shared" si="19"/>
        <v>0.28472222222222215</v>
      </c>
      <c r="L32" s="23">
        <f t="shared" si="26"/>
        <v>0.34722222222222215</v>
      </c>
      <c r="M32" s="23">
        <f t="shared" si="27"/>
        <v>0.47222222222222215</v>
      </c>
      <c r="N32" s="23">
        <f t="shared" si="28"/>
        <v>0.63888888888888884</v>
      </c>
      <c r="O32" s="23">
        <f t="shared" si="23"/>
        <v>0.68055555555555547</v>
      </c>
      <c r="P32" s="23">
        <f t="shared" si="29"/>
        <v>0.72222222222222221</v>
      </c>
      <c r="Q32" s="25">
        <f t="shared" si="30"/>
        <v>0.79166666666666652</v>
      </c>
    </row>
    <row r="33" spans="1:17" x14ac:dyDescent="0.25">
      <c r="A33" s="71">
        <f t="shared" si="7"/>
        <v>23</v>
      </c>
      <c r="B33" s="76" t="s">
        <v>103</v>
      </c>
      <c r="C33" s="103"/>
      <c r="D33" s="31"/>
      <c r="E33" s="45" t="s">
        <v>17</v>
      </c>
      <c r="F33" s="28" t="str">
        <f t="shared" si="8"/>
        <v>-</v>
      </c>
      <c r="G33" s="82">
        <v>1.3</v>
      </c>
      <c r="H33" s="46">
        <f t="shared" si="9"/>
        <v>25.3</v>
      </c>
      <c r="I33" s="23">
        <v>1.3888888888888889E-3</v>
      </c>
      <c r="J33" s="29">
        <f t="shared" si="10"/>
        <v>2.8472222222222215E-2</v>
      </c>
      <c r="K33" s="23">
        <f t="shared" si="19"/>
        <v>0.28611111111111104</v>
      </c>
      <c r="L33" s="23">
        <f t="shared" si="26"/>
        <v>0.34861111111111104</v>
      </c>
      <c r="M33" s="23">
        <f t="shared" si="27"/>
        <v>0.47361111111111104</v>
      </c>
      <c r="N33" s="23">
        <f t="shared" si="28"/>
        <v>0.64027777777777772</v>
      </c>
      <c r="O33" s="23">
        <f t="shared" si="23"/>
        <v>0.68194444444444435</v>
      </c>
      <c r="P33" s="23">
        <f t="shared" si="29"/>
        <v>0.72361111111111109</v>
      </c>
      <c r="Q33" s="25">
        <f t="shared" si="30"/>
        <v>0.7930555555555554</v>
      </c>
    </row>
    <row r="34" spans="1:17" x14ac:dyDescent="0.25">
      <c r="A34" s="71">
        <f t="shared" si="7"/>
        <v>24</v>
      </c>
      <c r="B34" s="76" t="s">
        <v>61</v>
      </c>
      <c r="C34" s="103"/>
      <c r="D34" s="31"/>
      <c r="E34" s="45" t="s">
        <v>17</v>
      </c>
      <c r="F34" s="28" t="str">
        <f t="shared" si="8"/>
        <v>-</v>
      </c>
      <c r="G34" s="82">
        <v>2.2999999999999998</v>
      </c>
      <c r="H34" s="46">
        <f t="shared" si="9"/>
        <v>27.6</v>
      </c>
      <c r="I34" s="23">
        <v>2.0833333333333333E-3</v>
      </c>
      <c r="J34" s="29">
        <f t="shared" si="10"/>
        <v>3.0555555555555548E-2</v>
      </c>
      <c r="K34" s="23">
        <f t="shared" si="19"/>
        <v>0.28819444444444436</v>
      </c>
      <c r="L34" s="23">
        <f t="shared" si="26"/>
        <v>0.35069444444444436</v>
      </c>
      <c r="M34" s="23">
        <f t="shared" si="27"/>
        <v>0.47569444444444436</v>
      </c>
      <c r="N34" s="23">
        <f t="shared" si="28"/>
        <v>0.64236111111111105</v>
      </c>
      <c r="O34" s="23">
        <f t="shared" si="23"/>
        <v>0.68402777777777768</v>
      </c>
      <c r="P34" s="23">
        <f t="shared" si="29"/>
        <v>0.72569444444444442</v>
      </c>
      <c r="Q34" s="25">
        <f t="shared" si="30"/>
        <v>0.79513888888888873</v>
      </c>
    </row>
    <row r="35" spans="1:17" x14ac:dyDescent="0.25">
      <c r="A35" s="71">
        <f t="shared" si="7"/>
        <v>25</v>
      </c>
      <c r="B35" s="76" t="s">
        <v>23</v>
      </c>
      <c r="C35" s="103"/>
      <c r="D35" s="31"/>
      <c r="E35" s="45" t="s">
        <v>17</v>
      </c>
      <c r="F35" s="28" t="str">
        <f t="shared" si="8"/>
        <v>-</v>
      </c>
      <c r="G35" s="83">
        <v>1.6</v>
      </c>
      <c r="H35" s="46">
        <f t="shared" si="9"/>
        <v>29.200000000000003</v>
      </c>
      <c r="I35" s="23">
        <v>1.3888888888888889E-3</v>
      </c>
      <c r="J35" s="29">
        <f t="shared" si="10"/>
        <v>3.1944444444444435E-2</v>
      </c>
      <c r="K35" s="23">
        <f t="shared" si="19"/>
        <v>0.28958333333333325</v>
      </c>
      <c r="L35" s="23">
        <f t="shared" si="26"/>
        <v>0.35208333333333325</v>
      </c>
      <c r="M35" s="23">
        <f t="shared" si="27"/>
        <v>0.47708333333333325</v>
      </c>
      <c r="N35" s="23">
        <f t="shared" si="28"/>
        <v>0.64374999999999993</v>
      </c>
      <c r="O35" s="23">
        <f t="shared" si="23"/>
        <v>0.68541666666666656</v>
      </c>
      <c r="P35" s="23">
        <f t="shared" si="29"/>
        <v>0.7270833333333333</v>
      </c>
      <c r="Q35" s="25">
        <f t="shared" si="30"/>
        <v>0.79652777777777761</v>
      </c>
    </row>
    <row r="36" spans="1:17" x14ac:dyDescent="0.25">
      <c r="A36" s="71">
        <f t="shared" si="7"/>
        <v>26</v>
      </c>
      <c r="B36" s="76" t="s">
        <v>120</v>
      </c>
      <c r="C36" s="103"/>
      <c r="D36" s="31"/>
      <c r="E36" s="45" t="s">
        <v>17</v>
      </c>
      <c r="F36" s="28" t="str">
        <f t="shared" si="8"/>
        <v>-</v>
      </c>
      <c r="G36" s="83">
        <v>0.5</v>
      </c>
      <c r="H36" s="46">
        <f t="shared" si="9"/>
        <v>29.700000000000003</v>
      </c>
      <c r="I36" s="23">
        <v>6.9444444444444447E-4</v>
      </c>
      <c r="J36" s="29">
        <f t="shared" ref="J36:J60" si="31">I36+J35</f>
        <v>3.2638888888888877E-2</v>
      </c>
      <c r="K36" s="23">
        <f t="shared" ref="K36:K60" si="32">K35+I36</f>
        <v>0.29027777777777769</v>
      </c>
      <c r="L36" s="23">
        <f t="shared" ref="L36:L60" si="33">L35+I36</f>
        <v>0.35277777777777769</v>
      </c>
      <c r="M36" s="23">
        <f t="shared" ref="M36:M60" si="34">M35+I36</f>
        <v>0.47777777777777769</v>
      </c>
      <c r="N36" s="23">
        <f t="shared" ref="N36:N60" si="35">N35+I36</f>
        <v>0.64444444444444438</v>
      </c>
      <c r="O36" s="23">
        <f t="shared" ref="O36:O60" si="36">O35+I36</f>
        <v>0.68611111111111101</v>
      </c>
      <c r="P36" s="23">
        <f t="shared" ref="P36:P60" si="37">P35+I36</f>
        <v>0.72777777777777775</v>
      </c>
      <c r="Q36" s="25">
        <f t="shared" ref="Q36:Q60" si="38">Q35+I36</f>
        <v>0.79722222222222205</v>
      </c>
    </row>
    <row r="37" spans="1:17" x14ac:dyDescent="0.25">
      <c r="A37" s="71">
        <f t="shared" si="7"/>
        <v>27</v>
      </c>
      <c r="B37" s="76" t="s">
        <v>81</v>
      </c>
      <c r="C37" s="103"/>
      <c r="D37" s="31"/>
      <c r="E37" s="45" t="s">
        <v>17</v>
      </c>
      <c r="F37" s="28" t="str">
        <f t="shared" si="8"/>
        <v>-</v>
      </c>
      <c r="G37" s="82">
        <v>0.9</v>
      </c>
      <c r="H37" s="46">
        <f t="shared" si="9"/>
        <v>30.6</v>
      </c>
      <c r="I37" s="23">
        <v>1.3888888888888889E-3</v>
      </c>
      <c r="J37" s="29">
        <f t="shared" si="31"/>
        <v>3.4027777777777768E-2</v>
      </c>
      <c r="K37" s="23">
        <f t="shared" si="32"/>
        <v>0.29166666666666657</v>
      </c>
      <c r="L37" s="23">
        <f t="shared" si="33"/>
        <v>0.35416666666666657</v>
      </c>
      <c r="M37" s="23">
        <f t="shared" si="34"/>
        <v>0.47916666666666657</v>
      </c>
      <c r="N37" s="23">
        <f t="shared" si="35"/>
        <v>0.64583333333333326</v>
      </c>
      <c r="O37" s="23">
        <f t="shared" si="36"/>
        <v>0.68749999999999989</v>
      </c>
      <c r="P37" s="23">
        <f t="shared" si="37"/>
        <v>0.72916666666666663</v>
      </c>
      <c r="Q37" s="25">
        <f t="shared" si="38"/>
        <v>0.79861111111111094</v>
      </c>
    </row>
    <row r="38" spans="1:17" x14ac:dyDescent="0.25">
      <c r="A38" s="71">
        <f t="shared" si="7"/>
        <v>28</v>
      </c>
      <c r="B38" s="76" t="s">
        <v>60</v>
      </c>
      <c r="C38" s="103"/>
      <c r="D38" s="31"/>
      <c r="E38" s="45" t="s">
        <v>17</v>
      </c>
      <c r="F38" s="28" t="str">
        <f t="shared" si="8"/>
        <v>-</v>
      </c>
      <c r="G38" s="83">
        <v>2.1</v>
      </c>
      <c r="H38" s="46">
        <f t="shared" si="9"/>
        <v>32.700000000000003</v>
      </c>
      <c r="I38" s="23">
        <v>2.0833333333333333E-3</v>
      </c>
      <c r="J38" s="29">
        <f t="shared" si="31"/>
        <v>3.6111111111111101E-2</v>
      </c>
      <c r="K38" s="23">
        <f t="shared" si="32"/>
        <v>0.2937499999999999</v>
      </c>
      <c r="L38" s="23">
        <f t="shared" si="33"/>
        <v>0.3562499999999999</v>
      </c>
      <c r="M38" s="23">
        <f t="shared" si="34"/>
        <v>0.4812499999999999</v>
      </c>
      <c r="N38" s="23">
        <f t="shared" si="35"/>
        <v>0.64791666666666659</v>
      </c>
      <c r="O38" s="23">
        <f t="shared" si="36"/>
        <v>0.68958333333333321</v>
      </c>
      <c r="P38" s="23">
        <f t="shared" si="37"/>
        <v>0.73124999999999996</v>
      </c>
      <c r="Q38" s="25">
        <f t="shared" si="38"/>
        <v>0.80069444444444426</v>
      </c>
    </row>
    <row r="39" spans="1:17" x14ac:dyDescent="0.25">
      <c r="A39" s="71">
        <f t="shared" si="7"/>
        <v>29</v>
      </c>
      <c r="B39" s="76" t="s">
        <v>67</v>
      </c>
      <c r="C39" s="103"/>
      <c r="D39" s="31"/>
      <c r="E39" s="45" t="s">
        <v>17</v>
      </c>
      <c r="F39" s="28" t="str">
        <f t="shared" si="8"/>
        <v>-</v>
      </c>
      <c r="G39" s="82">
        <v>1.6</v>
      </c>
      <c r="H39" s="46">
        <f t="shared" si="9"/>
        <v>34.300000000000004</v>
      </c>
      <c r="I39" s="23">
        <v>1.3888888888888889E-3</v>
      </c>
      <c r="J39" s="29">
        <f t="shared" si="31"/>
        <v>3.7499999999999992E-2</v>
      </c>
      <c r="K39" s="23">
        <f t="shared" si="32"/>
        <v>0.29513888888888878</v>
      </c>
      <c r="L39" s="23">
        <f t="shared" si="33"/>
        <v>0.35763888888888878</v>
      </c>
      <c r="M39" s="23">
        <f t="shared" si="34"/>
        <v>0.48263888888888878</v>
      </c>
      <c r="N39" s="23">
        <f t="shared" si="35"/>
        <v>0.64930555555555547</v>
      </c>
      <c r="O39" s="23">
        <f t="shared" si="36"/>
        <v>0.6909722222222221</v>
      </c>
      <c r="P39" s="23">
        <f t="shared" si="37"/>
        <v>0.73263888888888884</v>
      </c>
      <c r="Q39" s="25">
        <f t="shared" si="38"/>
        <v>0.80208333333333315</v>
      </c>
    </row>
    <row r="40" spans="1:17" x14ac:dyDescent="0.25">
      <c r="A40" s="71">
        <f t="shared" si="7"/>
        <v>30</v>
      </c>
      <c r="B40" s="76" t="s">
        <v>20</v>
      </c>
      <c r="C40" s="103"/>
      <c r="D40" s="31"/>
      <c r="E40" s="45" t="s">
        <v>17</v>
      </c>
      <c r="F40" s="28" t="str">
        <f t="shared" si="8"/>
        <v>-</v>
      </c>
      <c r="G40" s="82">
        <v>1.4</v>
      </c>
      <c r="H40" s="46">
        <f t="shared" si="9"/>
        <v>35.700000000000003</v>
      </c>
      <c r="I40" s="23">
        <v>1.3888888888888889E-3</v>
      </c>
      <c r="J40" s="29">
        <f t="shared" si="31"/>
        <v>3.8888888888888883E-2</v>
      </c>
      <c r="K40" s="23">
        <f t="shared" si="32"/>
        <v>0.29652777777777767</v>
      </c>
      <c r="L40" s="23">
        <f t="shared" si="33"/>
        <v>0.35902777777777767</v>
      </c>
      <c r="M40" s="23">
        <f t="shared" si="34"/>
        <v>0.48402777777777767</v>
      </c>
      <c r="N40" s="23">
        <f t="shared" si="35"/>
        <v>0.65069444444444435</v>
      </c>
      <c r="O40" s="23">
        <f t="shared" si="36"/>
        <v>0.69236111111111098</v>
      </c>
      <c r="P40" s="23">
        <f t="shared" si="37"/>
        <v>0.73402777777777772</v>
      </c>
      <c r="Q40" s="25">
        <f t="shared" si="38"/>
        <v>0.80347222222222203</v>
      </c>
    </row>
    <row r="41" spans="1:17" x14ac:dyDescent="0.25">
      <c r="A41" s="71">
        <f t="shared" si="7"/>
        <v>31</v>
      </c>
      <c r="B41" s="76" t="s">
        <v>21</v>
      </c>
      <c r="C41" s="103"/>
      <c r="D41" s="31"/>
      <c r="E41" s="27" t="s">
        <v>17</v>
      </c>
      <c r="F41" s="28" t="str">
        <f t="shared" si="8"/>
        <v>-</v>
      </c>
      <c r="G41" s="82">
        <v>2.2999999999999998</v>
      </c>
      <c r="H41" s="46">
        <f t="shared" si="9"/>
        <v>38</v>
      </c>
      <c r="I41" s="23">
        <v>2.0833333333333333E-3</v>
      </c>
      <c r="J41" s="29">
        <f t="shared" si="31"/>
        <v>4.0972222222222215E-2</v>
      </c>
      <c r="K41" s="23">
        <f t="shared" si="32"/>
        <v>0.29861111111111099</v>
      </c>
      <c r="L41" s="23">
        <f t="shared" si="33"/>
        <v>0.36111111111111099</v>
      </c>
      <c r="M41" s="23">
        <f t="shared" si="34"/>
        <v>0.48611111111111099</v>
      </c>
      <c r="N41" s="23">
        <f t="shared" si="35"/>
        <v>0.65277777777777768</v>
      </c>
      <c r="O41" s="23">
        <f t="shared" si="36"/>
        <v>0.69444444444444431</v>
      </c>
      <c r="P41" s="23">
        <f t="shared" si="37"/>
        <v>0.73611111111111105</v>
      </c>
      <c r="Q41" s="25">
        <f t="shared" si="38"/>
        <v>0.80555555555555536</v>
      </c>
    </row>
    <row r="42" spans="1:17" x14ac:dyDescent="0.25">
      <c r="A42" s="71">
        <f t="shared" si="7"/>
        <v>32</v>
      </c>
      <c r="B42" s="76" t="s">
        <v>22</v>
      </c>
      <c r="C42" s="103"/>
      <c r="D42" s="31"/>
      <c r="E42" s="27" t="s">
        <v>17</v>
      </c>
      <c r="F42" s="28" t="str">
        <f t="shared" si="8"/>
        <v>-</v>
      </c>
      <c r="G42" s="82">
        <v>1.4</v>
      </c>
      <c r="H42" s="46">
        <f t="shared" si="9"/>
        <v>39.4</v>
      </c>
      <c r="I42" s="23">
        <v>1.3888888888888889E-3</v>
      </c>
      <c r="J42" s="29">
        <f t="shared" si="31"/>
        <v>4.2361111111111106E-2</v>
      </c>
      <c r="K42" s="23">
        <f t="shared" si="32"/>
        <v>0.29999999999999988</v>
      </c>
      <c r="L42" s="23">
        <f t="shared" si="33"/>
        <v>0.36249999999999988</v>
      </c>
      <c r="M42" s="23">
        <f t="shared" si="34"/>
        <v>0.48749999999999988</v>
      </c>
      <c r="N42" s="23">
        <f t="shared" si="35"/>
        <v>0.65416666666666656</v>
      </c>
      <c r="O42" s="23">
        <f t="shared" si="36"/>
        <v>0.69583333333333319</v>
      </c>
      <c r="P42" s="23">
        <f t="shared" si="37"/>
        <v>0.73749999999999993</v>
      </c>
      <c r="Q42" s="25">
        <f t="shared" si="38"/>
        <v>0.80694444444444424</v>
      </c>
    </row>
    <row r="43" spans="1:17" x14ac:dyDescent="0.25">
      <c r="A43" s="71">
        <f t="shared" si="7"/>
        <v>33</v>
      </c>
      <c r="B43" s="76" t="s">
        <v>79</v>
      </c>
      <c r="C43" s="103"/>
      <c r="D43" s="31"/>
      <c r="E43" s="27" t="s">
        <v>17</v>
      </c>
      <c r="F43" s="28" t="str">
        <f t="shared" si="8"/>
        <v>-</v>
      </c>
      <c r="G43" s="82">
        <v>0.6</v>
      </c>
      <c r="H43" s="46">
        <f t="shared" si="9"/>
        <v>40</v>
      </c>
      <c r="I43" s="23">
        <v>6.9444444444444447E-4</v>
      </c>
      <c r="J43" s="29">
        <f t="shared" si="31"/>
        <v>4.3055555555555548E-2</v>
      </c>
      <c r="K43" s="23">
        <f t="shared" si="32"/>
        <v>0.30069444444444432</v>
      </c>
      <c r="L43" s="23">
        <f t="shared" si="33"/>
        <v>0.36319444444444432</v>
      </c>
      <c r="M43" s="23">
        <f t="shared" si="34"/>
        <v>0.48819444444444432</v>
      </c>
      <c r="N43" s="23">
        <f t="shared" si="35"/>
        <v>0.65486111111111101</v>
      </c>
      <c r="O43" s="23">
        <f t="shared" si="36"/>
        <v>0.69652777777777763</v>
      </c>
      <c r="P43" s="23">
        <f t="shared" si="37"/>
        <v>0.73819444444444438</v>
      </c>
      <c r="Q43" s="25">
        <f t="shared" si="38"/>
        <v>0.80763888888888868</v>
      </c>
    </row>
    <row r="44" spans="1:17" x14ac:dyDescent="0.25">
      <c r="A44" s="71">
        <f t="shared" si="7"/>
        <v>34</v>
      </c>
      <c r="B44" s="76" t="s">
        <v>59</v>
      </c>
      <c r="C44" s="103"/>
      <c r="D44" s="31"/>
      <c r="E44" s="27" t="s">
        <v>17</v>
      </c>
      <c r="F44" s="28" t="str">
        <f t="shared" si="8"/>
        <v>-</v>
      </c>
      <c r="G44" s="83">
        <v>0.6</v>
      </c>
      <c r="H44" s="46">
        <f t="shared" si="9"/>
        <v>40.6</v>
      </c>
      <c r="I44" s="23">
        <v>6.9444444444444447E-4</v>
      </c>
      <c r="J44" s="29">
        <f t="shared" si="31"/>
        <v>4.374999999999999E-2</v>
      </c>
      <c r="K44" s="23">
        <f t="shared" si="32"/>
        <v>0.30138888888888876</v>
      </c>
      <c r="L44" s="23">
        <f t="shared" si="33"/>
        <v>0.36388888888888876</v>
      </c>
      <c r="M44" s="23">
        <f t="shared" si="34"/>
        <v>0.48888888888888876</v>
      </c>
      <c r="N44" s="23">
        <f t="shared" si="35"/>
        <v>0.65555555555555545</v>
      </c>
      <c r="O44" s="23">
        <f t="shared" si="36"/>
        <v>0.69722222222222208</v>
      </c>
      <c r="P44" s="23">
        <f t="shared" si="37"/>
        <v>0.73888888888888882</v>
      </c>
      <c r="Q44" s="25">
        <f t="shared" si="38"/>
        <v>0.80833333333333313</v>
      </c>
    </row>
    <row r="45" spans="1:17" x14ac:dyDescent="0.25">
      <c r="A45" s="71">
        <f t="shared" si="7"/>
        <v>35</v>
      </c>
      <c r="B45" s="76" t="s">
        <v>108</v>
      </c>
      <c r="C45" s="103"/>
      <c r="D45" s="31"/>
      <c r="E45" s="27" t="s">
        <v>17</v>
      </c>
      <c r="F45" s="28" t="s">
        <v>109</v>
      </c>
      <c r="G45" s="83">
        <v>1.3</v>
      </c>
      <c r="H45" s="46">
        <f t="shared" si="9"/>
        <v>41.9</v>
      </c>
      <c r="I45" s="23">
        <v>1.3888888888888889E-3</v>
      </c>
      <c r="J45" s="29">
        <f t="shared" si="31"/>
        <v>4.5138888888888881E-2</v>
      </c>
      <c r="K45" s="23">
        <f t="shared" si="32"/>
        <v>0.30277777777777765</v>
      </c>
      <c r="L45" s="23">
        <f t="shared" si="33"/>
        <v>0.36527777777777765</v>
      </c>
      <c r="M45" s="23">
        <f t="shared" si="34"/>
        <v>0.49027777777777765</v>
      </c>
      <c r="N45" s="23">
        <f t="shared" si="35"/>
        <v>0.65694444444444433</v>
      </c>
      <c r="O45" s="23">
        <f t="shared" si="36"/>
        <v>0.69861111111111096</v>
      </c>
      <c r="P45" s="23">
        <f t="shared" si="37"/>
        <v>0.7402777777777777</v>
      </c>
      <c r="Q45" s="25">
        <f t="shared" si="38"/>
        <v>0.80972222222222201</v>
      </c>
    </row>
    <row r="46" spans="1:17" x14ac:dyDescent="0.25">
      <c r="A46" s="71">
        <f t="shared" si="7"/>
        <v>36</v>
      </c>
      <c r="B46" s="76" t="s">
        <v>58</v>
      </c>
      <c r="C46" s="103"/>
      <c r="D46" s="31"/>
      <c r="E46" s="27" t="s">
        <v>17</v>
      </c>
      <c r="F46" s="28" t="str">
        <f t="shared" si="8"/>
        <v>-</v>
      </c>
      <c r="G46" s="82">
        <v>0.5</v>
      </c>
      <c r="H46" s="46">
        <f t="shared" si="9"/>
        <v>42.4</v>
      </c>
      <c r="I46" s="23">
        <v>6.9444444444444447E-4</v>
      </c>
      <c r="J46" s="29">
        <f t="shared" si="31"/>
        <v>4.5833333333333323E-2</v>
      </c>
      <c r="K46" s="23">
        <f t="shared" si="32"/>
        <v>0.30347222222222209</v>
      </c>
      <c r="L46" s="23">
        <f t="shared" si="33"/>
        <v>0.36597222222222209</v>
      </c>
      <c r="M46" s="23">
        <f t="shared" si="34"/>
        <v>0.49097222222222209</v>
      </c>
      <c r="N46" s="23">
        <f t="shared" si="35"/>
        <v>0.65763888888888877</v>
      </c>
      <c r="O46" s="23">
        <f t="shared" si="36"/>
        <v>0.6993055555555554</v>
      </c>
      <c r="P46" s="23">
        <f t="shared" si="37"/>
        <v>0.74097222222222214</v>
      </c>
      <c r="Q46" s="25">
        <f t="shared" si="38"/>
        <v>0.81041666666666645</v>
      </c>
    </row>
    <row r="47" spans="1:17" x14ac:dyDescent="0.25">
      <c r="A47" s="71">
        <f t="shared" si="7"/>
        <v>37</v>
      </c>
      <c r="B47" s="76" t="s">
        <v>57</v>
      </c>
      <c r="C47" s="103"/>
      <c r="D47" s="31"/>
      <c r="E47" s="27" t="s">
        <v>17</v>
      </c>
      <c r="F47" s="28" t="str">
        <f t="shared" si="8"/>
        <v>-</v>
      </c>
      <c r="G47" s="84">
        <v>1</v>
      </c>
      <c r="H47" s="46">
        <f t="shared" si="9"/>
        <v>43.4</v>
      </c>
      <c r="I47" s="23">
        <v>1.3888888888888889E-3</v>
      </c>
      <c r="J47" s="29">
        <f t="shared" si="31"/>
        <v>4.7222222222222214E-2</v>
      </c>
      <c r="K47" s="23">
        <f t="shared" si="32"/>
        <v>0.30486111111111097</v>
      </c>
      <c r="L47" s="23">
        <f t="shared" si="33"/>
        <v>0.36736111111111097</v>
      </c>
      <c r="M47" s="23">
        <f t="shared" si="34"/>
        <v>0.49236111111111097</v>
      </c>
      <c r="N47" s="23">
        <f t="shared" si="35"/>
        <v>0.65902777777777766</v>
      </c>
      <c r="O47" s="23">
        <f t="shared" si="36"/>
        <v>0.70069444444444429</v>
      </c>
      <c r="P47" s="23">
        <f t="shared" si="37"/>
        <v>0.74236111111111103</v>
      </c>
      <c r="Q47" s="25">
        <f t="shared" si="38"/>
        <v>0.81180555555555534</v>
      </c>
    </row>
    <row r="48" spans="1:17" x14ac:dyDescent="0.25">
      <c r="A48" s="71">
        <f t="shared" si="7"/>
        <v>38</v>
      </c>
      <c r="B48" s="76" t="s">
        <v>56</v>
      </c>
      <c r="C48" s="103"/>
      <c r="D48" s="31"/>
      <c r="E48" s="27" t="s">
        <v>17</v>
      </c>
      <c r="F48" s="28" t="str">
        <f t="shared" si="8"/>
        <v>-</v>
      </c>
      <c r="G48" s="84">
        <v>1.6</v>
      </c>
      <c r="H48" s="46">
        <f t="shared" si="9"/>
        <v>45</v>
      </c>
      <c r="I48" s="23">
        <v>1.3888888888888889E-3</v>
      </c>
      <c r="J48" s="29">
        <f t="shared" si="31"/>
        <v>4.8611111111111105E-2</v>
      </c>
      <c r="K48" s="23">
        <f t="shared" si="32"/>
        <v>0.30624999999999986</v>
      </c>
      <c r="L48" s="23">
        <f t="shared" si="33"/>
        <v>0.36874999999999986</v>
      </c>
      <c r="M48" s="23">
        <f t="shared" si="34"/>
        <v>0.49374999999999986</v>
      </c>
      <c r="N48" s="23">
        <f t="shared" si="35"/>
        <v>0.66041666666666654</v>
      </c>
      <c r="O48" s="23">
        <f t="shared" si="36"/>
        <v>0.70208333333333317</v>
      </c>
      <c r="P48" s="23">
        <f t="shared" si="37"/>
        <v>0.74374999999999991</v>
      </c>
      <c r="Q48" s="25">
        <f t="shared" si="38"/>
        <v>0.81319444444444422</v>
      </c>
    </row>
    <row r="49" spans="1:17" x14ac:dyDescent="0.25">
      <c r="A49" s="71">
        <f t="shared" si="7"/>
        <v>39</v>
      </c>
      <c r="B49" s="76" t="s">
        <v>55</v>
      </c>
      <c r="C49" s="103"/>
      <c r="D49" s="31"/>
      <c r="E49" s="27" t="s">
        <v>17</v>
      </c>
      <c r="F49" s="28" t="str">
        <f t="shared" si="8"/>
        <v>-</v>
      </c>
      <c r="G49" s="84">
        <v>1</v>
      </c>
      <c r="H49" s="46">
        <f t="shared" si="9"/>
        <v>46</v>
      </c>
      <c r="I49" s="23">
        <v>1.3888888888888889E-3</v>
      </c>
      <c r="J49" s="29">
        <f t="shared" si="31"/>
        <v>4.9999999999999996E-2</v>
      </c>
      <c r="K49" s="23">
        <f t="shared" si="32"/>
        <v>0.30763888888888874</v>
      </c>
      <c r="L49" s="23">
        <f t="shared" si="33"/>
        <v>0.37013888888888874</v>
      </c>
      <c r="M49" s="23">
        <f t="shared" si="34"/>
        <v>0.49513888888888874</v>
      </c>
      <c r="N49" s="23">
        <f t="shared" si="35"/>
        <v>0.66180555555555542</v>
      </c>
      <c r="O49" s="23">
        <f t="shared" si="36"/>
        <v>0.70347222222222205</v>
      </c>
      <c r="P49" s="23">
        <f t="shared" si="37"/>
        <v>0.7451388888888888</v>
      </c>
      <c r="Q49" s="25">
        <f t="shared" si="38"/>
        <v>0.8145833333333331</v>
      </c>
    </row>
    <row r="50" spans="1:17" x14ac:dyDescent="0.25">
      <c r="A50" s="71">
        <f t="shared" si="7"/>
        <v>40</v>
      </c>
      <c r="B50" s="76" t="s">
        <v>54</v>
      </c>
      <c r="C50" s="103"/>
      <c r="D50" s="31"/>
      <c r="E50" s="27" t="s">
        <v>17</v>
      </c>
      <c r="F50" s="28" t="str">
        <f t="shared" si="8"/>
        <v>-</v>
      </c>
      <c r="G50" s="84">
        <v>0.7</v>
      </c>
      <c r="H50" s="46">
        <f t="shared" si="9"/>
        <v>46.7</v>
      </c>
      <c r="I50" s="23">
        <v>6.9444444444444447E-4</v>
      </c>
      <c r="J50" s="29">
        <f t="shared" si="31"/>
        <v>5.0694444444444438E-2</v>
      </c>
      <c r="K50" s="23">
        <f t="shared" si="32"/>
        <v>0.30833333333333318</v>
      </c>
      <c r="L50" s="23">
        <f t="shared" si="33"/>
        <v>0.37083333333333318</v>
      </c>
      <c r="M50" s="23">
        <f t="shared" si="34"/>
        <v>0.49583333333333318</v>
      </c>
      <c r="N50" s="23">
        <f t="shared" si="35"/>
        <v>0.66249999999999987</v>
      </c>
      <c r="O50" s="23">
        <f t="shared" si="36"/>
        <v>0.7041666666666665</v>
      </c>
      <c r="P50" s="23">
        <f t="shared" si="37"/>
        <v>0.74583333333333324</v>
      </c>
      <c r="Q50" s="25">
        <f t="shared" si="38"/>
        <v>0.81527777777777755</v>
      </c>
    </row>
    <row r="51" spans="1:17" x14ac:dyDescent="0.25">
      <c r="A51" s="71">
        <f t="shared" si="7"/>
        <v>41</v>
      </c>
      <c r="B51" s="76" t="s">
        <v>53</v>
      </c>
      <c r="C51" s="103"/>
      <c r="D51" s="31"/>
      <c r="E51" s="27" t="s">
        <v>17</v>
      </c>
      <c r="F51" s="28" t="str">
        <f t="shared" si="8"/>
        <v>-</v>
      </c>
      <c r="G51" s="84">
        <v>0.8</v>
      </c>
      <c r="H51" s="46">
        <f t="shared" si="9"/>
        <v>47.5</v>
      </c>
      <c r="I51" s="23">
        <v>6.9444444444444447E-4</v>
      </c>
      <c r="J51" s="29">
        <f t="shared" si="31"/>
        <v>5.138888888888888E-2</v>
      </c>
      <c r="K51" s="23">
        <f t="shared" si="32"/>
        <v>0.30902777777777762</v>
      </c>
      <c r="L51" s="23">
        <f t="shared" si="33"/>
        <v>0.37152777777777762</v>
      </c>
      <c r="M51" s="23">
        <f t="shared" si="34"/>
        <v>0.49652777777777762</v>
      </c>
      <c r="N51" s="23">
        <f t="shared" si="35"/>
        <v>0.66319444444444431</v>
      </c>
      <c r="O51" s="23">
        <f t="shared" si="36"/>
        <v>0.70486111111111094</v>
      </c>
      <c r="P51" s="23">
        <f t="shared" si="37"/>
        <v>0.74652777777777768</v>
      </c>
      <c r="Q51" s="25">
        <f t="shared" si="38"/>
        <v>0.81597222222222199</v>
      </c>
    </row>
    <row r="52" spans="1:17" x14ac:dyDescent="0.25">
      <c r="A52" s="71">
        <f t="shared" si="7"/>
        <v>42</v>
      </c>
      <c r="B52" s="76" t="s">
        <v>52</v>
      </c>
      <c r="C52" s="103"/>
      <c r="D52" s="31"/>
      <c r="E52" s="27" t="s">
        <v>17</v>
      </c>
      <c r="F52" s="28" t="str">
        <f t="shared" si="8"/>
        <v>-</v>
      </c>
      <c r="G52" s="84">
        <v>0.7</v>
      </c>
      <c r="H52" s="46">
        <f t="shared" si="9"/>
        <v>48.2</v>
      </c>
      <c r="I52" s="23">
        <v>6.9444444444444447E-4</v>
      </c>
      <c r="J52" s="29">
        <f t="shared" si="31"/>
        <v>5.2083333333333322E-2</v>
      </c>
      <c r="K52" s="23">
        <f t="shared" si="32"/>
        <v>0.30972222222222207</v>
      </c>
      <c r="L52" s="23">
        <f t="shared" si="33"/>
        <v>0.37222222222222207</v>
      </c>
      <c r="M52" s="23">
        <f t="shared" si="34"/>
        <v>0.49722222222222207</v>
      </c>
      <c r="N52" s="23">
        <f t="shared" si="35"/>
        <v>0.66388888888888875</v>
      </c>
      <c r="O52" s="23">
        <f t="shared" si="36"/>
        <v>0.70555555555555538</v>
      </c>
      <c r="P52" s="23">
        <f t="shared" si="37"/>
        <v>0.74722222222222212</v>
      </c>
      <c r="Q52" s="25">
        <f t="shared" si="38"/>
        <v>0.81666666666666643</v>
      </c>
    </row>
    <row r="53" spans="1:17" x14ac:dyDescent="0.25">
      <c r="A53" s="71">
        <f t="shared" si="7"/>
        <v>43</v>
      </c>
      <c r="B53" s="76" t="s">
        <v>51</v>
      </c>
      <c r="C53" s="103"/>
      <c r="D53" s="31"/>
      <c r="E53" s="27" t="s">
        <v>17</v>
      </c>
      <c r="F53" s="28" t="str">
        <f t="shared" si="8"/>
        <v>-</v>
      </c>
      <c r="G53" s="84">
        <v>0.8</v>
      </c>
      <c r="H53" s="46">
        <f t="shared" si="9"/>
        <v>49</v>
      </c>
      <c r="I53" s="23">
        <v>1.3888888888888889E-3</v>
      </c>
      <c r="J53" s="29">
        <f t="shared" si="31"/>
        <v>5.3472222222222213E-2</v>
      </c>
      <c r="K53" s="23">
        <f t="shared" si="32"/>
        <v>0.31111111111111095</v>
      </c>
      <c r="L53" s="23">
        <f t="shared" si="33"/>
        <v>0.37361111111111095</v>
      </c>
      <c r="M53" s="23">
        <f t="shared" si="34"/>
        <v>0.49861111111111095</v>
      </c>
      <c r="N53" s="23">
        <f t="shared" si="35"/>
        <v>0.66527777777777763</v>
      </c>
      <c r="O53" s="23">
        <f t="shared" si="36"/>
        <v>0.70694444444444426</v>
      </c>
      <c r="P53" s="23">
        <f t="shared" si="37"/>
        <v>0.74861111111111101</v>
      </c>
      <c r="Q53" s="25">
        <f t="shared" si="38"/>
        <v>0.81805555555555531</v>
      </c>
    </row>
    <row r="54" spans="1:17" x14ac:dyDescent="0.25">
      <c r="A54" s="71">
        <f t="shared" si="7"/>
        <v>44</v>
      </c>
      <c r="B54" s="76" t="s">
        <v>71</v>
      </c>
      <c r="C54" s="103"/>
      <c r="D54" s="31"/>
      <c r="E54" s="27" t="s">
        <v>17</v>
      </c>
      <c r="F54" s="28" t="str">
        <f t="shared" si="8"/>
        <v>-</v>
      </c>
      <c r="G54" s="84">
        <v>1.1000000000000001</v>
      </c>
      <c r="H54" s="46">
        <f t="shared" si="9"/>
        <v>50.1</v>
      </c>
      <c r="I54" s="23">
        <v>1.3888888888888889E-3</v>
      </c>
      <c r="J54" s="29">
        <f t="shared" si="31"/>
        <v>5.4861111111111104E-2</v>
      </c>
      <c r="K54" s="23">
        <f t="shared" si="32"/>
        <v>0.31249999999999983</v>
      </c>
      <c r="L54" s="23">
        <f t="shared" si="33"/>
        <v>0.37499999999999983</v>
      </c>
      <c r="M54" s="23">
        <f t="shared" si="34"/>
        <v>0.49999999999999983</v>
      </c>
      <c r="N54" s="23">
        <f t="shared" si="35"/>
        <v>0.66666666666666652</v>
      </c>
      <c r="O54" s="23">
        <f t="shared" si="36"/>
        <v>0.70833333333333315</v>
      </c>
      <c r="P54" s="23">
        <f t="shared" si="37"/>
        <v>0.74999999999999989</v>
      </c>
      <c r="Q54" s="25">
        <f t="shared" si="38"/>
        <v>0.8194444444444442</v>
      </c>
    </row>
    <row r="55" spans="1:17" x14ac:dyDescent="0.25">
      <c r="A55" s="71">
        <f t="shared" si="7"/>
        <v>45</v>
      </c>
      <c r="B55" s="76" t="s">
        <v>73</v>
      </c>
      <c r="C55" s="103">
        <v>726</v>
      </c>
      <c r="D55" s="31" t="s">
        <v>98</v>
      </c>
      <c r="E55" s="27" t="s">
        <v>16</v>
      </c>
      <c r="F55" s="28" t="str">
        <f t="shared" si="8"/>
        <v>-</v>
      </c>
      <c r="G55" s="84">
        <v>0.6</v>
      </c>
      <c r="H55" s="46">
        <f t="shared" si="9"/>
        <v>50.7</v>
      </c>
      <c r="I55" s="23">
        <v>6.9444444444444447E-4</v>
      </c>
      <c r="J55" s="29">
        <f t="shared" si="31"/>
        <v>5.5555555555555546E-2</v>
      </c>
      <c r="K55" s="23">
        <f t="shared" si="32"/>
        <v>0.31319444444444428</v>
      </c>
      <c r="L55" s="23">
        <f t="shared" si="33"/>
        <v>0.37569444444444428</v>
      </c>
      <c r="M55" s="23">
        <f t="shared" si="34"/>
        <v>0.50069444444444433</v>
      </c>
      <c r="N55" s="23">
        <f t="shared" si="35"/>
        <v>0.66736111111111096</v>
      </c>
      <c r="O55" s="23">
        <f t="shared" si="36"/>
        <v>0.70902777777777759</v>
      </c>
      <c r="P55" s="23">
        <f t="shared" si="37"/>
        <v>0.75069444444444433</v>
      </c>
      <c r="Q55" s="25">
        <f t="shared" si="38"/>
        <v>0.82013888888888864</v>
      </c>
    </row>
    <row r="56" spans="1:17" x14ac:dyDescent="0.25">
      <c r="A56" s="71">
        <f t="shared" si="7"/>
        <v>46</v>
      </c>
      <c r="B56" s="76" t="s">
        <v>74</v>
      </c>
      <c r="C56" s="103"/>
      <c r="D56" s="31" t="s">
        <v>14</v>
      </c>
      <c r="E56" s="27" t="s">
        <v>15</v>
      </c>
      <c r="F56" s="28">
        <f t="shared" si="8"/>
        <v>51</v>
      </c>
      <c r="G56" s="84">
        <v>3.4</v>
      </c>
      <c r="H56" s="46">
        <f t="shared" si="9"/>
        <v>54.1</v>
      </c>
      <c r="I56" s="23">
        <v>2.7777777777777779E-3</v>
      </c>
      <c r="J56" s="29">
        <f t="shared" si="31"/>
        <v>5.833333333333332E-2</v>
      </c>
      <c r="K56" s="23">
        <f t="shared" si="32"/>
        <v>0.31597222222222204</v>
      </c>
      <c r="L56" s="23">
        <f t="shared" si="33"/>
        <v>0.37847222222222204</v>
      </c>
      <c r="M56" s="23">
        <f t="shared" si="34"/>
        <v>0.5034722222222221</v>
      </c>
      <c r="N56" s="23">
        <f t="shared" si="35"/>
        <v>0.67013888888888873</v>
      </c>
      <c r="O56" s="23">
        <f t="shared" si="36"/>
        <v>0.71180555555555536</v>
      </c>
      <c r="P56" s="23">
        <f t="shared" si="37"/>
        <v>0.7534722222222221</v>
      </c>
      <c r="Q56" s="25">
        <f t="shared" si="38"/>
        <v>0.82291666666666641</v>
      </c>
    </row>
    <row r="57" spans="1:17" x14ac:dyDescent="0.25">
      <c r="A57" s="71">
        <f t="shared" si="7"/>
        <v>47</v>
      </c>
      <c r="B57" s="76" t="s">
        <v>75</v>
      </c>
      <c r="C57" s="103"/>
      <c r="D57" s="31" t="s">
        <v>12</v>
      </c>
      <c r="E57" s="27" t="s">
        <v>15</v>
      </c>
      <c r="F57" s="28" t="str">
        <f t="shared" si="8"/>
        <v>-</v>
      </c>
      <c r="G57" s="84">
        <v>1.5</v>
      </c>
      <c r="H57" s="46">
        <f t="shared" si="9"/>
        <v>55.6</v>
      </c>
      <c r="I57" s="23">
        <v>1.3888888888888889E-3</v>
      </c>
      <c r="J57" s="29">
        <f t="shared" si="31"/>
        <v>5.9722222222222211E-2</v>
      </c>
      <c r="K57" s="23">
        <f t="shared" si="32"/>
        <v>0.31736111111111093</v>
      </c>
      <c r="L57" s="23">
        <f t="shared" si="33"/>
        <v>0.37986111111111093</v>
      </c>
      <c r="M57" s="23">
        <f t="shared" si="34"/>
        <v>0.50486111111111098</v>
      </c>
      <c r="N57" s="23">
        <f t="shared" si="35"/>
        <v>0.67152777777777761</v>
      </c>
      <c r="O57" s="23">
        <f t="shared" si="36"/>
        <v>0.71319444444444424</v>
      </c>
      <c r="P57" s="23">
        <f t="shared" si="37"/>
        <v>0.75486111111111098</v>
      </c>
      <c r="Q57" s="25">
        <f t="shared" si="38"/>
        <v>0.82430555555555529</v>
      </c>
    </row>
    <row r="58" spans="1:17" x14ac:dyDescent="0.25">
      <c r="A58" s="71">
        <f t="shared" si="7"/>
        <v>48</v>
      </c>
      <c r="B58" s="76" t="s">
        <v>119</v>
      </c>
      <c r="C58" s="103"/>
      <c r="D58" s="31" t="s">
        <v>14</v>
      </c>
      <c r="E58" s="27" t="s">
        <v>15</v>
      </c>
      <c r="F58" s="28" t="str">
        <f t="shared" si="8"/>
        <v>-</v>
      </c>
      <c r="G58" s="84">
        <v>0.5</v>
      </c>
      <c r="H58" s="46">
        <f t="shared" si="9"/>
        <v>56.1</v>
      </c>
      <c r="I58" s="23">
        <v>6.9444444444444447E-4</v>
      </c>
      <c r="J58" s="29">
        <f t="shared" si="31"/>
        <v>6.0416666666666653E-2</v>
      </c>
      <c r="K58" s="23">
        <f t="shared" si="32"/>
        <v>0.31805555555555537</v>
      </c>
      <c r="L58" s="23">
        <f t="shared" si="33"/>
        <v>0.38055555555555537</v>
      </c>
      <c r="M58" s="23">
        <f t="shared" si="34"/>
        <v>0.50555555555555542</v>
      </c>
      <c r="N58" s="23">
        <f t="shared" si="35"/>
        <v>0.67222222222222205</v>
      </c>
      <c r="O58" s="23">
        <f t="shared" si="36"/>
        <v>0.71388888888888868</v>
      </c>
      <c r="P58" s="23">
        <f t="shared" si="37"/>
        <v>0.75555555555555542</v>
      </c>
      <c r="Q58" s="25">
        <f t="shared" si="38"/>
        <v>0.82499999999999973</v>
      </c>
    </row>
    <row r="59" spans="1:17" x14ac:dyDescent="0.25">
      <c r="A59" s="71">
        <f t="shared" si="7"/>
        <v>49</v>
      </c>
      <c r="B59" s="97" t="s">
        <v>124</v>
      </c>
      <c r="C59" s="104"/>
      <c r="D59" s="79" t="s">
        <v>14</v>
      </c>
      <c r="E59" s="80" t="s">
        <v>15</v>
      </c>
      <c r="F59" s="81"/>
      <c r="G59" s="85">
        <v>0.6</v>
      </c>
      <c r="H59" s="46">
        <f t="shared" si="9"/>
        <v>56.7</v>
      </c>
      <c r="I59" s="23">
        <v>6.9444444444444447E-4</v>
      </c>
      <c r="J59" s="29">
        <f t="shared" si="31"/>
        <v>6.1111111111111095E-2</v>
      </c>
      <c r="K59" s="23">
        <f t="shared" si="32"/>
        <v>0.31874999999999981</v>
      </c>
      <c r="L59" s="23">
        <f t="shared" si="33"/>
        <v>0.38124999999999981</v>
      </c>
      <c r="M59" s="23">
        <f t="shared" si="34"/>
        <v>0.50624999999999987</v>
      </c>
      <c r="N59" s="23">
        <f t="shared" si="35"/>
        <v>0.6729166666666665</v>
      </c>
      <c r="O59" s="23">
        <f t="shared" si="36"/>
        <v>0.71458333333333313</v>
      </c>
      <c r="P59" s="23">
        <f t="shared" si="37"/>
        <v>0.75624999999999987</v>
      </c>
      <c r="Q59" s="25">
        <f t="shared" si="38"/>
        <v>0.82569444444444418</v>
      </c>
    </row>
    <row r="60" spans="1:17" ht="15.75" thickBot="1" x14ac:dyDescent="0.3">
      <c r="A60" s="71">
        <f t="shared" si="7"/>
        <v>50</v>
      </c>
      <c r="B60" s="77" t="s">
        <v>113</v>
      </c>
      <c r="C60" s="105">
        <v>726</v>
      </c>
      <c r="D60" s="32" t="s">
        <v>99</v>
      </c>
      <c r="E60" s="33" t="s">
        <v>16</v>
      </c>
      <c r="F60" s="34" t="str">
        <f t="shared" si="8"/>
        <v>-</v>
      </c>
      <c r="G60" s="86">
        <v>0.3</v>
      </c>
      <c r="H60" s="55">
        <f t="shared" si="9"/>
        <v>57</v>
      </c>
      <c r="I60" s="24">
        <v>6.9444444444444447E-4</v>
      </c>
      <c r="J60" s="35">
        <f t="shared" si="31"/>
        <v>6.1805555555555537E-2</v>
      </c>
      <c r="K60" s="24">
        <f t="shared" si="32"/>
        <v>0.31944444444444425</v>
      </c>
      <c r="L60" s="24">
        <f t="shared" si="33"/>
        <v>0.38194444444444425</v>
      </c>
      <c r="M60" s="24">
        <f t="shared" si="34"/>
        <v>0.50694444444444431</v>
      </c>
      <c r="N60" s="24">
        <f t="shared" si="35"/>
        <v>0.67361111111111094</v>
      </c>
      <c r="O60" s="24">
        <f t="shared" si="36"/>
        <v>0.71527777777777757</v>
      </c>
      <c r="P60" s="24">
        <f t="shared" si="37"/>
        <v>0.75694444444444431</v>
      </c>
      <c r="Q60" s="98">
        <f t="shared" si="38"/>
        <v>0.82638888888888862</v>
      </c>
    </row>
    <row r="61" spans="1:17" x14ac:dyDescent="0.25">
      <c r="B61" s="49"/>
      <c r="C61" s="49"/>
      <c r="D61" s="50"/>
      <c r="E61" s="51"/>
      <c r="F61" s="52"/>
      <c r="G61" s="53"/>
      <c r="H61" s="54"/>
      <c r="I61" s="42"/>
      <c r="J61" s="43"/>
      <c r="K61" s="44"/>
      <c r="L61" s="44"/>
      <c r="M61" s="44"/>
      <c r="N61" s="44"/>
      <c r="O61" s="44"/>
      <c r="P61" s="44"/>
    </row>
    <row r="62" spans="1:17" ht="15" customHeight="1" x14ac:dyDescent="0.25">
      <c r="B62" s="168" t="s">
        <v>118</v>
      </c>
      <c r="C62" s="169"/>
      <c r="D62" s="169"/>
      <c r="E62" s="170"/>
      <c r="F62" s="110"/>
      <c r="G62" s="110"/>
      <c r="H62" s="110"/>
      <c r="I62" s="11"/>
      <c r="J62" s="12"/>
      <c r="K62" s="21"/>
      <c r="L62" s="14"/>
      <c r="M62" s="21"/>
      <c r="N62" s="14"/>
      <c r="O62" s="21"/>
      <c r="P62" s="21"/>
    </row>
    <row r="63" spans="1:17" ht="17.25" customHeight="1" x14ac:dyDescent="0.25">
      <c r="B63" s="116" t="s">
        <v>121</v>
      </c>
      <c r="C63" s="116"/>
      <c r="D63" s="117"/>
      <c r="E63" s="118"/>
      <c r="F63" s="118"/>
      <c r="G63" s="119"/>
      <c r="H63" s="159" t="s">
        <v>123</v>
      </c>
      <c r="I63" s="159"/>
      <c r="J63" s="159"/>
      <c r="K63" s="159"/>
      <c r="L63" s="159"/>
      <c r="M63" s="159"/>
      <c r="N63" s="159"/>
      <c r="O63" s="159"/>
      <c r="P63" s="159"/>
      <c r="Q63" s="159"/>
    </row>
    <row r="64" spans="1:17" ht="19.5" customHeight="1" x14ac:dyDescent="0.25">
      <c r="B64" s="116" t="s">
        <v>18</v>
      </c>
      <c r="C64" s="116"/>
      <c r="D64" s="117"/>
      <c r="E64" s="118"/>
      <c r="F64" s="118"/>
      <c r="G64" s="119"/>
      <c r="H64" s="159" t="s">
        <v>138</v>
      </c>
      <c r="I64" s="159"/>
      <c r="J64" s="159"/>
      <c r="K64" s="159"/>
      <c r="L64" s="159"/>
      <c r="M64" s="159"/>
      <c r="N64" s="159"/>
      <c r="O64" s="159"/>
      <c r="P64" s="159"/>
      <c r="Q64" s="159"/>
    </row>
    <row r="65" spans="2:17" x14ac:dyDescent="0.25">
      <c r="B65" s="166" t="s">
        <v>122</v>
      </c>
      <c r="C65" s="166"/>
      <c r="D65" s="166"/>
      <c r="E65" s="166"/>
      <c r="F65" s="166"/>
      <c r="G65" s="166"/>
      <c r="H65" s="166"/>
      <c r="I65" s="166"/>
      <c r="J65" s="166"/>
      <c r="K65" s="166"/>
      <c r="L65" s="119"/>
      <c r="M65" s="118"/>
      <c r="N65" s="119"/>
      <c r="O65" s="118"/>
      <c r="P65" s="118"/>
      <c r="Q65" s="122"/>
    </row>
    <row r="66" spans="2:17" ht="15" customHeight="1" x14ac:dyDescent="0.25">
      <c r="B66" s="131" t="s">
        <v>111</v>
      </c>
      <c r="C66" s="131"/>
      <c r="D66" s="131"/>
      <c r="E66" s="131"/>
      <c r="F66" s="131"/>
      <c r="G66" s="131"/>
      <c r="H66" s="142" t="s">
        <v>127</v>
      </c>
      <c r="I66" s="142"/>
      <c r="J66" s="142"/>
      <c r="K66" s="142"/>
      <c r="L66" s="131"/>
      <c r="M66" s="131"/>
      <c r="N66" s="131"/>
      <c r="O66" s="131"/>
      <c r="P66" s="131"/>
      <c r="Q66" s="122"/>
    </row>
    <row r="67" spans="2:17" x14ac:dyDescent="0.25">
      <c r="B67" s="133"/>
      <c r="C67" s="133"/>
      <c r="D67" s="134" t="s">
        <v>128</v>
      </c>
      <c r="E67" s="134"/>
      <c r="F67" s="135"/>
      <c r="G67" s="135"/>
      <c r="H67" s="135"/>
      <c r="I67" s="135"/>
      <c r="J67" s="135"/>
      <c r="K67" s="135"/>
      <c r="L67" s="120"/>
      <c r="M67" s="120"/>
      <c r="N67" s="120"/>
      <c r="O67" s="120"/>
      <c r="P67" s="120"/>
      <c r="Q67" s="122"/>
    </row>
    <row r="68" spans="2:17" x14ac:dyDescent="0.25">
      <c r="B68" s="136" t="s">
        <v>129</v>
      </c>
      <c r="C68" s="133"/>
      <c r="D68" s="133"/>
      <c r="E68" s="134"/>
      <c r="F68" s="135"/>
      <c r="G68" s="135"/>
      <c r="H68" s="135"/>
      <c r="I68" s="135"/>
      <c r="J68" s="135"/>
      <c r="K68" s="135"/>
      <c r="L68" s="3"/>
      <c r="M68" s="2"/>
      <c r="N68" s="3"/>
      <c r="O68" s="2"/>
      <c r="P68" s="2"/>
    </row>
    <row r="69" spans="2:17" x14ac:dyDescent="0.25">
      <c r="B69" s="136" t="s">
        <v>130</v>
      </c>
      <c r="C69" s="133"/>
      <c r="D69" s="133"/>
      <c r="E69" s="133"/>
      <c r="F69" s="135"/>
      <c r="G69" s="135"/>
      <c r="H69" s="135"/>
      <c r="I69" s="135"/>
      <c r="J69" s="135"/>
      <c r="K69" s="135"/>
      <c r="L69" s="14"/>
      <c r="M69" s="21"/>
      <c r="N69" s="14"/>
      <c r="O69" s="21"/>
      <c r="P69" s="21"/>
    </row>
    <row r="70" spans="2:17" x14ac:dyDescent="0.25">
      <c r="B70" s="137"/>
      <c r="C70" s="133"/>
      <c r="D70" s="133"/>
      <c r="E70" s="133"/>
      <c r="F70" s="135"/>
      <c r="G70" s="135"/>
      <c r="H70" s="135"/>
      <c r="I70" s="135"/>
      <c r="J70" s="135"/>
      <c r="K70" s="135"/>
      <c r="L70" s="132"/>
      <c r="M70" s="132"/>
      <c r="N70" s="132"/>
      <c r="O70" s="132"/>
      <c r="P70" s="132"/>
    </row>
    <row r="71" spans="2:17" x14ac:dyDescent="0.25">
      <c r="B71" s="136" t="s">
        <v>133</v>
      </c>
      <c r="C71" s="133"/>
      <c r="D71" s="133"/>
      <c r="E71" s="133"/>
      <c r="F71" s="135"/>
      <c r="G71" s="135"/>
      <c r="H71" s="135"/>
      <c r="I71" s="135"/>
      <c r="J71" s="135"/>
      <c r="K71" s="135"/>
      <c r="L71" s="109"/>
      <c r="M71" s="2"/>
      <c r="N71" s="3"/>
      <c r="O71" s="2"/>
      <c r="P71" s="2"/>
    </row>
    <row r="72" spans="2:17" x14ac:dyDescent="0.25">
      <c r="B72" s="136" t="s">
        <v>131</v>
      </c>
      <c r="C72" s="133"/>
      <c r="D72" s="133"/>
      <c r="E72" s="133"/>
      <c r="F72" s="135"/>
      <c r="G72" s="135"/>
      <c r="H72" s="135"/>
      <c r="I72" s="135"/>
      <c r="J72" s="135"/>
      <c r="K72" s="135"/>
    </row>
    <row r="73" spans="2:17" x14ac:dyDescent="0.25">
      <c r="B73" s="136" t="s">
        <v>134</v>
      </c>
      <c r="C73" s="133"/>
      <c r="D73" s="133"/>
      <c r="E73" s="133"/>
      <c r="F73" s="135"/>
      <c r="G73" s="135"/>
      <c r="H73" s="135"/>
      <c r="I73" s="135"/>
      <c r="J73" s="135"/>
      <c r="K73" s="135"/>
    </row>
    <row r="74" spans="2:17" x14ac:dyDescent="0.25">
      <c r="B74" s="136" t="s">
        <v>132</v>
      </c>
      <c r="C74" s="133"/>
      <c r="D74" s="133"/>
      <c r="E74" s="133"/>
      <c r="F74" s="135"/>
      <c r="G74" s="135"/>
      <c r="H74" s="135"/>
      <c r="I74" s="135"/>
      <c r="J74" s="135"/>
      <c r="K74" s="135"/>
    </row>
  </sheetData>
  <mergeCells count="17">
    <mergeCell ref="A8:A10"/>
    <mergeCell ref="E4:I4"/>
    <mergeCell ref="B5:D5"/>
    <mergeCell ref="C8:C10"/>
    <mergeCell ref="K2:Q6"/>
    <mergeCell ref="D8:D10"/>
    <mergeCell ref="E8:E10"/>
    <mergeCell ref="F8:F10"/>
    <mergeCell ref="G8:G10"/>
    <mergeCell ref="H8:H10"/>
    <mergeCell ref="I8:I10"/>
    <mergeCell ref="H66:K66"/>
    <mergeCell ref="B65:K65"/>
    <mergeCell ref="J8:J10"/>
    <mergeCell ref="H63:Q63"/>
    <mergeCell ref="H64:Q64"/>
    <mergeCell ref="B62:E62"/>
  </mergeCells>
  <pageMargins left="0.98425196850393704" right="0" top="0.39370078740157483" bottom="0.39370078740157483" header="0.19685039370078741" footer="0.19685039370078741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</vt:lpstr>
      <vt:lpstr>2026 POW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2025-11-26T09:32:27Z</dcterms:modified>
</cp:coreProperties>
</file>