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A11A81C4-3E2F-4E7E-B361-9998485E3033}" xr6:coauthVersionLast="36" xr6:coauthVersionMax="36" xr10:uidLastSave="{00000000-0000-0000-0000-000000000000}"/>
  <bookViews>
    <workbookView xWindow="0" yWindow="0" windowWidth="19440" windowHeight="12645" xr2:uid="{00000000-000D-0000-FFFF-FFFF00000000}"/>
  </bookViews>
  <sheets>
    <sheet name="2026 TAM" sheetId="1" r:id="rId1"/>
    <sheet name="2026 POW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H13" i="1"/>
  <c r="J13" i="1"/>
  <c r="J14" i="1" s="1"/>
  <c r="J15" i="1" s="1"/>
  <c r="J16" i="1" s="1"/>
  <c r="J17" i="1" s="1"/>
  <c r="K13" i="1"/>
  <c r="K14" i="1" s="1"/>
  <c r="K15" i="1" s="1"/>
  <c r="K16" i="1" s="1"/>
  <c r="K17" i="1" s="1"/>
  <c r="L13" i="1"/>
  <c r="L14" i="1" s="1"/>
  <c r="L15" i="1" s="1"/>
  <c r="L16" i="1" s="1"/>
  <c r="L17" i="1" s="1"/>
  <c r="M13" i="1"/>
  <c r="M14" i="1" s="1"/>
  <c r="M15" i="1" s="1"/>
  <c r="M16" i="1" s="1"/>
  <c r="M17" i="1" s="1"/>
  <c r="N13" i="1"/>
  <c r="N14" i="1" s="1"/>
  <c r="N15" i="1" s="1"/>
  <c r="N16" i="1" s="1"/>
  <c r="N17" i="1" s="1"/>
  <c r="O13" i="1"/>
  <c r="F14" i="1"/>
  <c r="H14" i="1"/>
  <c r="O14" i="1"/>
  <c r="O15" i="1" s="1"/>
  <c r="O16" i="1" s="1"/>
  <c r="O17" i="1" s="1"/>
  <c r="F15" i="1"/>
  <c r="H15" i="1"/>
  <c r="H16" i="1" s="1"/>
  <c r="H17" i="1" s="1"/>
  <c r="F16" i="1"/>
  <c r="F17" i="1"/>
  <c r="F19" i="1"/>
  <c r="F20" i="1"/>
  <c r="H20" i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J20" i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K20" i="1"/>
  <c r="L20" i="1"/>
  <c r="M20" i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N20" i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O20" i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F21" i="1"/>
  <c r="K21" i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L21" i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5" i="1"/>
  <c r="F56" i="1"/>
  <c r="H56" i="1"/>
  <c r="H57" i="1" s="1"/>
  <c r="J56" i="1"/>
  <c r="J57" i="1" s="1"/>
  <c r="K56" i="1"/>
  <c r="L56" i="1"/>
  <c r="M56" i="1"/>
  <c r="N56" i="1"/>
  <c r="O56" i="1"/>
  <c r="F57" i="1"/>
  <c r="F59" i="1"/>
  <c r="F60" i="1"/>
  <c r="H60" i="1"/>
  <c r="H61" i="1" s="1"/>
  <c r="H62" i="1" s="1"/>
  <c r="J60" i="1"/>
  <c r="J61" i="1" s="1"/>
  <c r="J62" i="1" s="1"/>
  <c r="F61" i="1"/>
  <c r="F62" i="1"/>
  <c r="F43" i="2" l="1"/>
  <c r="A13" i="2" l="1"/>
  <c r="A14" i="2" s="1"/>
  <c r="A15" i="2" s="1"/>
  <c r="A18" i="2" s="1"/>
  <c r="A19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8" i="2" s="1"/>
  <c r="A59" i="2" s="1"/>
  <c r="A13" i="1"/>
  <c r="A14" i="1" s="1"/>
  <c r="A15" i="1" s="1"/>
  <c r="A16" i="1" s="1"/>
  <c r="A17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6" i="1" s="1"/>
  <c r="A57" i="1" s="1"/>
  <c r="A60" i="1" s="1"/>
  <c r="A61" i="1" s="1"/>
  <c r="A62" i="1" s="1"/>
  <c r="F44" i="2" l="1"/>
  <c r="F45" i="2"/>
  <c r="F46" i="2"/>
  <c r="F47" i="2"/>
  <c r="F48" i="2"/>
  <c r="F49" i="2"/>
  <c r="F50" i="2"/>
  <c r="F51" i="2"/>
  <c r="F52" i="2"/>
  <c r="F53" i="2"/>
  <c r="F54" i="2"/>
  <c r="F55" i="2"/>
  <c r="F57" i="2"/>
  <c r="F58" i="2"/>
  <c r="F59" i="2"/>
  <c r="F61" i="2"/>
  <c r="F62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19" i="2"/>
  <c r="F18" i="2"/>
  <c r="F17" i="2"/>
  <c r="R19" i="2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F15" i="2"/>
  <c r="F14" i="2"/>
  <c r="Q19" i="2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P19" i="2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O19" i="2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N19" i="2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L13" i="2"/>
  <c r="L14" i="2" s="1"/>
  <c r="L15" i="2" s="1"/>
  <c r="L18" i="2" s="1"/>
  <c r="L19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K13" i="2"/>
  <c r="K14" i="2" s="1"/>
  <c r="K15" i="2" s="1"/>
  <c r="K18" i="2" s="1"/>
  <c r="K19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J13" i="2"/>
  <c r="H13" i="2"/>
  <c r="H14" i="2" s="1"/>
  <c r="H15" i="2" s="1"/>
  <c r="H18" i="2" s="1"/>
  <c r="H19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F13" i="2"/>
  <c r="F12" i="2"/>
  <c r="J14" i="2" l="1"/>
  <c r="J15" i="2" s="1"/>
  <c r="J18" i="2" s="1"/>
  <c r="J19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8" i="2" s="1"/>
  <c r="J59" i="2" s="1"/>
  <c r="M13" i="2"/>
  <c r="H43" i="2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8" i="2" s="1"/>
  <c r="H59" i="2" s="1"/>
  <c r="H60" i="2" s="1"/>
  <c r="H61" i="2" s="1"/>
  <c r="H62" i="2" s="1"/>
  <c r="K43" i="2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8" i="2" s="1"/>
  <c r="K59" i="2" s="1"/>
  <c r="K60" i="2" s="1"/>
  <c r="K61" i="2" s="1"/>
  <c r="K62" i="2" s="1"/>
  <c r="Q43" i="2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58" i="2" s="1"/>
  <c r="Q59" i="2" s="1"/>
  <c r="Q60" i="2" s="1"/>
  <c r="Q61" i="2" s="1"/>
  <c r="Q62" i="2" s="1"/>
  <c r="N43" i="2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8" i="2" s="1"/>
  <c r="N59" i="2" s="1"/>
  <c r="N60" i="2" s="1"/>
  <c r="N61" i="2" s="1"/>
  <c r="N62" i="2" s="1"/>
  <c r="P43" i="2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8" i="2" s="1"/>
  <c r="P59" i="2" s="1"/>
  <c r="P60" i="2" s="1"/>
  <c r="P61" i="2" s="1"/>
  <c r="P62" i="2" s="1"/>
  <c r="L43" i="2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8" i="2" s="1"/>
  <c r="L59" i="2" s="1"/>
  <c r="L60" i="2" s="1"/>
  <c r="L61" i="2" s="1"/>
  <c r="L62" i="2" s="1"/>
  <c r="O43" i="2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8" i="2" s="1"/>
  <c r="O59" i="2" s="1"/>
  <c r="O60" i="2" s="1"/>
  <c r="O61" i="2" s="1"/>
  <c r="O62" i="2" s="1"/>
  <c r="R43" i="2"/>
  <c r="R44" i="2" s="1"/>
  <c r="R45" i="2" s="1"/>
  <c r="R46" i="2" s="1"/>
  <c r="R47" i="2" s="1"/>
  <c r="R48" i="2" s="1"/>
  <c r="R49" i="2" s="1"/>
  <c r="R50" i="2" s="1"/>
  <c r="R51" i="2" s="1"/>
  <c r="R52" i="2" s="1"/>
  <c r="R53" i="2" s="1"/>
  <c r="R54" i="2" s="1"/>
  <c r="R55" i="2" s="1"/>
  <c r="R58" i="2" s="1"/>
  <c r="R59" i="2" s="1"/>
  <c r="R60" i="2" s="1"/>
  <c r="R61" i="2" s="1"/>
  <c r="R62" i="2" s="1"/>
  <c r="J60" i="2" l="1"/>
  <c r="J61" i="2" s="1"/>
  <c r="J62" i="2" s="1"/>
  <c r="R13" i="1"/>
  <c r="R14" i="1" l="1"/>
  <c r="R15" i="1" s="1"/>
  <c r="R16" i="1" s="1"/>
  <c r="R17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l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6" i="1" s="1"/>
  <c r="R57" i="1" s="1"/>
  <c r="R60" i="1" s="1"/>
  <c r="R61" i="1" s="1"/>
  <c r="R62" i="1" s="1"/>
  <c r="Q13" i="1"/>
  <c r="Q14" i="1" s="1"/>
  <c r="Q15" i="1" s="1"/>
  <c r="Q16" i="1" s="1"/>
  <c r="Q17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l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56" i="1"/>
  <c r="Q57" i="1" s="1"/>
  <c r="Q60" i="1"/>
  <c r="Q61" i="1"/>
  <c r="Q62" i="1" s="1"/>
  <c r="Q50" i="1"/>
  <c r="Q51" i="1"/>
  <c r="Q52" i="1" s="1"/>
  <c r="Q53" i="1" s="1"/>
</calcChain>
</file>

<file path=xl/sharedStrings.xml><?xml version="1.0" encoding="utf-8"?>
<sst xmlns="http://schemas.openxmlformats.org/spreadsheetml/2006/main" count="399" uniqueCount="156">
  <si>
    <t>Oznaczenie kursu</t>
  </si>
  <si>
    <r>
      <rPr>
        <sz val="7"/>
        <rFont val="Tahoma"/>
        <family val="2"/>
      </rPr>
      <t>Pręd. Tech.</t>
    </r>
  </si>
  <si>
    <r>
      <rPr>
        <sz val="7"/>
        <rFont val="Tahoma"/>
        <family val="2"/>
      </rPr>
      <t>odległości między przyst.</t>
    </r>
  </si>
  <si>
    <r>
      <rPr>
        <sz val="7"/>
        <rFont val="Tahoma"/>
        <family val="2"/>
      </rPr>
      <t>km narast.</t>
    </r>
  </si>
  <si>
    <t>czas między przyst.</t>
  </si>
  <si>
    <r>
      <rPr>
        <sz val="7"/>
        <rFont val="Tahoma"/>
        <family val="2"/>
      </rPr>
      <t>Czas narast.</t>
    </r>
  </si>
  <si>
    <r>
      <rPr>
        <sz val="7"/>
        <rFont val="Tahoma"/>
        <family val="2"/>
      </rPr>
      <t>Rodzaj kursu</t>
    </r>
  </si>
  <si>
    <t>Zw</t>
  </si>
  <si>
    <r>
      <rPr>
        <sz val="7"/>
        <rFont val="Tahoma"/>
        <family val="2"/>
      </rPr>
      <t>Zw</t>
    </r>
  </si>
  <si>
    <r>
      <rPr>
        <sz val="8"/>
        <rFont val="Tahoma"/>
        <family val="2"/>
      </rPr>
      <t>0:00</t>
    </r>
  </si>
  <si>
    <t>nr przystanku</t>
  </si>
  <si>
    <t>Dworce i przystanki</t>
  </si>
  <si>
    <t>02</t>
  </si>
  <si>
    <t>Wąglany</t>
  </si>
  <si>
    <t>Żelazowice III</t>
  </si>
  <si>
    <t>Żelazowice II /Staw/</t>
  </si>
  <si>
    <t>Żelazowice I</t>
  </si>
  <si>
    <t>Radwan /OSP/</t>
  </si>
  <si>
    <t>Straszowa Wola</t>
  </si>
  <si>
    <t>Miedzna Murowana</t>
  </si>
  <si>
    <t>Żarnów Pl. Piłsudskiego / Rynek</t>
  </si>
  <si>
    <t>Przyłęk I</t>
  </si>
  <si>
    <t>Przyłęk II /Szkoła/</t>
  </si>
  <si>
    <t>Czersko /Most/</t>
  </si>
  <si>
    <t>Karczówka</t>
  </si>
  <si>
    <t>Siucice - skrzyżowanie</t>
  </si>
  <si>
    <t>Siucice Kolonia - nr 32</t>
  </si>
  <si>
    <t>Skórkowice II</t>
  </si>
  <si>
    <t>Skórkowice I /Ośr. Zdrowia/</t>
  </si>
  <si>
    <t>Wolica</t>
  </si>
  <si>
    <t>Stara Kolonia - nr 21</t>
  </si>
  <si>
    <t>Dąbrówka - nr 36</t>
  </si>
  <si>
    <t>Aleksandrów - skrzyżowanie</t>
  </si>
  <si>
    <t>Aleksandrów - nr 8</t>
  </si>
  <si>
    <t>Rożenek</t>
  </si>
  <si>
    <t>Ciechomin - szkoła</t>
  </si>
  <si>
    <t>Ciechomin - nr 42</t>
  </si>
  <si>
    <t>Ciechomin - nr 80</t>
  </si>
  <si>
    <t>03</t>
  </si>
  <si>
    <t>01</t>
  </si>
  <si>
    <t>G</t>
  </si>
  <si>
    <t>W</t>
  </si>
  <si>
    <t xml:space="preserve">Ostrów Skrzyżowanie </t>
  </si>
  <si>
    <t>K</t>
  </si>
  <si>
    <t>P</t>
  </si>
  <si>
    <t xml:space="preserve">Miedzna Murowana Kolonia ul. Złota </t>
  </si>
  <si>
    <t xml:space="preserve">Topolice Sikorszczyzna </t>
  </si>
  <si>
    <t xml:space="preserve">Trojanowice </t>
  </si>
  <si>
    <t xml:space="preserve">E - kursuje od poniedziałku do soboty oprócz świąt </t>
  </si>
  <si>
    <t>E</t>
  </si>
  <si>
    <t xml:space="preserve">Ciechomin - nr 80                                </t>
  </si>
  <si>
    <t>Żarnów PI. Piłsudskiego / Rynek</t>
  </si>
  <si>
    <t xml:space="preserve">Miedzna Drewniana OSP </t>
  </si>
  <si>
    <t xml:space="preserve">Trojanowice , skrzyżowanie </t>
  </si>
  <si>
    <t>Budków pos. 28</t>
  </si>
  <si>
    <t>Solec</t>
  </si>
  <si>
    <t>Paradyż Konecka BS</t>
  </si>
  <si>
    <t xml:space="preserve">Paradyż ul. Przedborska </t>
  </si>
  <si>
    <t>Joaniów</t>
  </si>
  <si>
    <t>Lp.</t>
  </si>
  <si>
    <t>Lp</t>
  </si>
  <si>
    <t>Oznaczenia:</t>
  </si>
  <si>
    <t>Budków pos. 14</t>
  </si>
  <si>
    <t>kurs 28</t>
  </si>
  <si>
    <t>kurs 808</t>
  </si>
  <si>
    <t>kurs 31</t>
  </si>
  <si>
    <t>kurs 153</t>
  </si>
  <si>
    <t>kurs 810</t>
  </si>
  <si>
    <t>kurs 857</t>
  </si>
  <si>
    <t>kurs 858</t>
  </si>
  <si>
    <t>-</t>
  </si>
  <si>
    <t>kurs 807</t>
  </si>
  <si>
    <t>kurs 499</t>
  </si>
  <si>
    <t>kurs 29</t>
  </si>
  <si>
    <t>kurs 809</t>
  </si>
  <si>
    <t>kurs 39</t>
  </si>
  <si>
    <t>kurs 158</t>
  </si>
  <si>
    <t>kurs 500</t>
  </si>
  <si>
    <t>nr drogi</t>
  </si>
  <si>
    <t>05</t>
  </si>
  <si>
    <t>07</t>
  </si>
  <si>
    <t>726</t>
  </si>
  <si>
    <t>17</t>
  </si>
  <si>
    <t>19</t>
  </si>
  <si>
    <t>21</t>
  </si>
  <si>
    <t>23</t>
  </si>
  <si>
    <t>25</t>
  </si>
  <si>
    <t>29</t>
  </si>
  <si>
    <t>31</t>
  </si>
  <si>
    <t>713</t>
  </si>
  <si>
    <t>44</t>
  </si>
  <si>
    <t>46</t>
  </si>
  <si>
    <t>50</t>
  </si>
  <si>
    <t>52</t>
  </si>
  <si>
    <t>54</t>
  </si>
  <si>
    <t>56</t>
  </si>
  <si>
    <t>58</t>
  </si>
  <si>
    <t>68</t>
  </si>
  <si>
    <t>70</t>
  </si>
  <si>
    <t>72</t>
  </si>
  <si>
    <t>74</t>
  </si>
  <si>
    <t>66</t>
  </si>
  <si>
    <t xml:space="preserve">Kategoria drogi: G-droga gminna, K - droga krajowa, P - droga powiatowa; W - droga wojewódzka; </t>
  </si>
  <si>
    <t>09</t>
  </si>
  <si>
    <t>Osoba zarządzająca transportem:                                                                    Waldemar Roman Woźniak - Prezes Zarządu</t>
  </si>
  <si>
    <t xml:space="preserve"> Osoba zarządzająca transportem:                                                                             Waldemar Roman Woźniak - Prezes Zarządu</t>
  </si>
  <si>
    <t xml:space="preserve">Opoczno, ul. Perzyńskiego </t>
  </si>
  <si>
    <t>Opoczno, ul. Generała Bończy (17 stycznia)/ul. Wałowa</t>
  </si>
  <si>
    <t>32</t>
  </si>
  <si>
    <t>Ogonowice pos. Nr 122</t>
  </si>
  <si>
    <t>Ogonowice pos. Nr 184</t>
  </si>
  <si>
    <t>Ogonowice pos. Nr 198</t>
  </si>
  <si>
    <t xml:space="preserve">Ostrów / Skrzyżowanie </t>
  </si>
  <si>
    <t>Miedzna Murowana /ul. Bankowa</t>
  </si>
  <si>
    <t xml:space="preserve">Żarnów, ul. Opoczyńska UG </t>
  </si>
  <si>
    <t>Janikowice</t>
  </si>
  <si>
    <t>m - nie kursuje w dniach 24 i 31.XII</t>
  </si>
  <si>
    <t>Ogonowice pos. Nr 29</t>
  </si>
  <si>
    <t>48</t>
  </si>
  <si>
    <t>Szarbsko</t>
  </si>
  <si>
    <t>Marianów - skrzyżowanie</t>
  </si>
  <si>
    <t>Dm</t>
  </si>
  <si>
    <t>kurs 11</t>
  </si>
  <si>
    <t>Ogonowice pos. Nr 199</t>
  </si>
  <si>
    <t>Ogonowice pos. Nr 179</t>
  </si>
  <si>
    <t>Ogonowice pos. Nr 115</t>
  </si>
  <si>
    <t xml:space="preserve">Opoczno, ul. Waryńskiego </t>
  </si>
  <si>
    <t xml:space="preserve">Opoczno, ul. Gen. Bończy (17 Stycznia)/ul. Błonie </t>
  </si>
  <si>
    <t xml:space="preserve">Żarnów, ul. Opoczy ńska UG </t>
  </si>
  <si>
    <t>Ogonowice pos. Nr 40</t>
  </si>
  <si>
    <t>27</t>
  </si>
  <si>
    <t>kurs 24</t>
  </si>
  <si>
    <t xml:space="preserve">Nazwa linii: Opoczno - Przyłęk - Ciechomin </t>
  </si>
  <si>
    <t>Linia użyteczności publicznej nr 20</t>
  </si>
  <si>
    <t>Kategoria Drogi</t>
  </si>
  <si>
    <t>Miedzna Drewniana, pos. nr 244</t>
  </si>
  <si>
    <t>D - kursuje od poniedziałku do piątku oprócz świąt</t>
  </si>
  <si>
    <t>Liczba pojazdów niezbędnych do wykonywania codziennych przewozów : 4</t>
  </si>
  <si>
    <t>PKS  WOŹNIAK  Sp. z o. o.</t>
  </si>
  <si>
    <t xml:space="preserve">Opoczno, ul.Dworcowa /Dworzec/                               </t>
  </si>
  <si>
    <t xml:space="preserve">Opoczno, ul. Dworcowa /Dworzec/                           </t>
  </si>
  <si>
    <t>Opoczno, ul. Biernackiego /MDK/</t>
  </si>
  <si>
    <t>Opoczno, ul. Biernackiego /Sąd Rejonowy/</t>
  </si>
  <si>
    <t xml:space="preserve">Opoczno, ul. Biernackiego /ALDI/ </t>
  </si>
  <si>
    <t xml:space="preserve">Opoczno, ul. Biernackiego /Pływalnia </t>
  </si>
  <si>
    <t>Rodzaj kursów: Zw - kurs zwykły</t>
  </si>
  <si>
    <t>Kuraszków 5, 26 - 307 Białaczów</t>
  </si>
  <si>
    <t>Kuraszków 5,  26 - 307 Białaczów</t>
  </si>
  <si>
    <t>Załacznik Nr 1 do umowy 
Nr 3/2025/IFII o świadczenie usług w zakresie publicznego
 transportu zbiorowego w transporcie drogowym
 w okresie od 01.01.2026 r. do 31.12.2033 r.</t>
  </si>
  <si>
    <t xml:space="preserve">Rozkład jazdy obowiązuje: od 01.01.2026 r. do 31.12.2033 r. </t>
  </si>
  <si>
    <t>Nazwa organizatora:</t>
  </si>
  <si>
    <t xml:space="preserve">Marszałek Województwa Łódzkiego </t>
  </si>
  <si>
    <t xml:space="preserve">Niniejszy rozkład jazdy stanowi załącznik </t>
  </si>
  <si>
    <t xml:space="preserve">Łódź, dnia </t>
  </si>
  <si>
    <t>Nr linii komunikacyjnej: U/10/291</t>
  </si>
  <si>
    <t xml:space="preserve">do zaświadczenia nr 020/2025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</si>
</sst>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"/>
  </numFmts>
  <fonts count="32" x14ac:knownFonts="1">
    <font>
      <sz val="11"/>
      <color theme="1"/>
      <name val="Calibri"/>
      <family val="2"/>
      <scheme val="minor"/>
    </font>
    <font>
      <b/>
      <sz val="9"/>
      <name val="Tahoma"/>
      <family val="2"/>
      <charset val="238"/>
    </font>
    <font>
      <b/>
      <sz val="9"/>
      <name val="Tahoma"/>
      <family val="2"/>
    </font>
    <font>
      <b/>
      <sz val="10"/>
      <color rgb="FF000000"/>
      <name val="Tahoma"/>
      <family val="2"/>
      <charset val="238"/>
    </font>
    <font>
      <sz val="7"/>
      <name val="Tahoma"/>
      <family val="2"/>
    </font>
    <font>
      <sz val="7"/>
      <name val="Tahoma"/>
      <family val="2"/>
      <charset val="238"/>
    </font>
    <font>
      <sz val="8"/>
      <name val="Tahoma"/>
      <family val="2"/>
      <charset val="238"/>
    </font>
    <font>
      <sz val="8"/>
      <name val="Tahoma"/>
      <family val="2"/>
    </font>
    <font>
      <sz val="8"/>
      <color rgb="FF000000"/>
      <name val="Times New Roman"/>
      <family val="1"/>
      <charset val="238"/>
    </font>
    <font>
      <sz val="7.5"/>
      <name val="Tahoma"/>
      <family val="2"/>
      <charset val="238"/>
    </font>
    <font>
      <sz val="8"/>
      <color rgb="FF000000"/>
      <name val="Tahoma"/>
      <family val="2"/>
    </font>
    <font>
      <sz val="7.5"/>
      <name val="Tahoma"/>
      <family val="2"/>
    </font>
    <font>
      <sz val="10"/>
      <name val="Arial"/>
      <family val="2"/>
      <charset val="238"/>
    </font>
    <font>
      <sz val="11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sz val="10"/>
      <color indexed="0"/>
      <name val="Arial"/>
      <family val="2"/>
      <charset val="238"/>
    </font>
    <font>
      <sz val="9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scheme val="minor"/>
    </font>
    <font>
      <b/>
      <sz val="10"/>
      <name val="Arial"/>
      <family val="2"/>
      <charset val="238"/>
    </font>
    <font>
      <sz val="7.5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6"/>
      <color indexed="8"/>
      <name val="Arial"/>
      <family val="2"/>
      <charset val="238"/>
    </font>
    <font>
      <b/>
      <sz val="10"/>
      <color rgb="FF3366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left" wrapText="1"/>
    </xf>
    <xf numFmtId="164" fontId="0" fillId="0" borderId="0" xfId="0" applyNumberFormat="1" applyFill="1" applyBorder="1" applyAlignment="1">
      <alignment horizontal="center" vertical="top" wrapText="1"/>
    </xf>
    <xf numFmtId="164" fontId="0" fillId="0" borderId="0" xfId="0" applyNumberForma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165" fontId="17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10" xfId="0" applyNumberFormat="1" applyFont="1" applyFill="1" applyBorder="1" applyAlignment="1">
      <alignment horizontal="center" vertical="top" wrapText="1"/>
    </xf>
    <xf numFmtId="49" fontId="17" fillId="2" borderId="7" xfId="0" applyNumberFormat="1" applyFont="1" applyFill="1" applyBorder="1" applyAlignment="1">
      <alignment horizontal="center" vertical="top"/>
    </xf>
    <xf numFmtId="165" fontId="9" fillId="2" borderId="7" xfId="0" applyNumberFormat="1" applyFont="1" applyFill="1" applyBorder="1" applyAlignment="1">
      <alignment horizontal="center"/>
    </xf>
    <xf numFmtId="20" fontId="6" fillId="2" borderId="7" xfId="0" applyNumberFormat="1" applyFont="1" applyFill="1" applyBorder="1" applyAlignment="1">
      <alignment horizontal="center" vertical="top" wrapText="1"/>
    </xf>
    <xf numFmtId="20" fontId="6" fillId="2" borderId="8" xfId="0" applyNumberFormat="1" applyFont="1" applyFill="1" applyBorder="1" applyAlignment="1">
      <alignment horizontal="center" vertical="top" wrapText="1"/>
    </xf>
    <xf numFmtId="49" fontId="17" fillId="2" borderId="1" xfId="0" applyNumberFormat="1" applyFont="1" applyFill="1" applyBorder="1" applyAlignment="1">
      <alignment horizontal="center" vertical="top"/>
    </xf>
    <xf numFmtId="0" fontId="17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 vertical="top" shrinkToFit="1"/>
    </xf>
    <xf numFmtId="164" fontId="6" fillId="2" borderId="1" xfId="0" applyNumberFormat="1" applyFont="1" applyFill="1" applyBorder="1" applyAlignment="1">
      <alignment horizontal="right" vertical="top" wrapText="1" indent="1"/>
    </xf>
    <xf numFmtId="0" fontId="18" fillId="2" borderId="9" xfId="0" applyFont="1" applyFill="1" applyBorder="1" applyAlignment="1">
      <alignment horizontal="left" vertical="center" wrapText="1"/>
    </xf>
    <xf numFmtId="20" fontId="6" fillId="2" borderId="1" xfId="0" applyNumberFormat="1" applyFont="1" applyFill="1" applyBorder="1" applyAlignment="1">
      <alignment horizontal="center" vertical="top" wrapText="1"/>
    </xf>
    <xf numFmtId="20" fontId="6" fillId="2" borderId="10" xfId="0" applyNumberFormat="1" applyFont="1" applyFill="1" applyBorder="1" applyAlignment="1">
      <alignment horizontal="center" vertical="top" wrapText="1"/>
    </xf>
    <xf numFmtId="49" fontId="17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 wrapText="1"/>
    </xf>
    <xf numFmtId="49" fontId="17" fillId="2" borderId="4" xfId="0" applyNumberFormat="1" applyFont="1" applyFill="1" applyBorder="1" applyAlignment="1">
      <alignment horizontal="center" vertical="top"/>
    </xf>
    <xf numFmtId="0" fontId="16" fillId="2" borderId="4" xfId="0" applyNumberFormat="1" applyFont="1" applyFill="1" applyBorder="1" applyAlignment="1">
      <alignment horizontal="center" vertical="center"/>
    </xf>
    <xf numFmtId="49" fontId="17" fillId="2" borderId="5" xfId="0" applyNumberFormat="1" applyFont="1" applyFill="1" applyBorder="1" applyAlignment="1">
      <alignment horizontal="center" vertical="top"/>
    </xf>
    <xf numFmtId="0" fontId="16" fillId="2" borderId="5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3" fillId="2" borderId="21" xfId="0" applyNumberFormat="1" applyFont="1" applyFill="1" applyBorder="1" applyAlignment="1">
      <alignment horizontal="left" vertical="top"/>
    </xf>
    <xf numFmtId="0" fontId="13" fillId="2" borderId="22" xfId="0" applyNumberFormat="1" applyFont="1" applyFill="1" applyBorder="1" applyAlignment="1">
      <alignment horizontal="left" vertical="top"/>
    </xf>
    <xf numFmtId="0" fontId="15" fillId="2" borderId="9" xfId="0" applyNumberFormat="1" applyFont="1" applyFill="1" applyBorder="1" applyAlignment="1">
      <alignment horizontal="left" vertical="top"/>
    </xf>
    <xf numFmtId="0" fontId="21" fillId="2" borderId="9" xfId="0" applyNumberFormat="1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vertical="center" wrapText="1"/>
    </xf>
    <xf numFmtId="0" fontId="17" fillId="2" borderId="7" xfId="0" applyNumberFormat="1" applyFont="1" applyFill="1" applyBorder="1" applyAlignment="1">
      <alignment horizontal="center" vertical="center"/>
    </xf>
    <xf numFmtId="165" fontId="10" fillId="2" borderId="7" xfId="0" applyNumberFormat="1" applyFont="1" applyFill="1" applyBorder="1" applyAlignment="1">
      <alignment horizontal="center" vertical="top" shrinkToFit="1"/>
    </xf>
    <xf numFmtId="164" fontId="6" fillId="2" borderId="7" xfId="0" applyNumberFormat="1" applyFont="1" applyFill="1" applyBorder="1" applyAlignment="1">
      <alignment horizontal="center" vertical="top" wrapText="1"/>
    </xf>
    <xf numFmtId="164" fontId="6" fillId="2" borderId="7" xfId="0" applyNumberFormat="1" applyFont="1" applyFill="1" applyBorder="1" applyAlignment="1">
      <alignment horizontal="right" vertical="top" wrapText="1" indent="1"/>
    </xf>
    <xf numFmtId="0" fontId="18" fillId="2" borderId="9" xfId="0" applyFont="1" applyFill="1" applyBorder="1" applyAlignment="1">
      <alignment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49" fontId="0" fillId="2" borderId="15" xfId="0" applyNumberForma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165" fontId="10" fillId="2" borderId="23" xfId="0" applyNumberFormat="1" applyFont="1" applyFill="1" applyBorder="1" applyAlignment="1">
      <alignment horizontal="center" vertical="top" shrinkToFit="1"/>
    </xf>
    <xf numFmtId="165" fontId="9" fillId="2" borderId="24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0" borderId="26" xfId="0" applyNumberFormat="1" applyFill="1" applyBorder="1" applyAlignment="1">
      <alignment horizontal="center" vertical="center" wrapText="1"/>
    </xf>
    <xf numFmtId="164" fontId="0" fillId="0" borderId="26" xfId="0" applyNumberFormat="1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0" fontId="17" fillId="2" borderId="12" xfId="0" applyNumberFormat="1" applyFont="1" applyFill="1" applyBorder="1" applyAlignment="1">
      <alignment horizontal="center" vertical="center"/>
    </xf>
    <xf numFmtId="165" fontId="9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 vertical="center" wrapText="1"/>
    </xf>
    <xf numFmtId="165" fontId="10" fillId="2" borderId="12" xfId="0" applyNumberFormat="1" applyFont="1" applyFill="1" applyBorder="1" applyAlignment="1">
      <alignment horizontal="center" vertical="top" shrinkToFit="1"/>
    </xf>
    <xf numFmtId="164" fontId="6" fillId="2" borderId="12" xfId="0" applyNumberFormat="1" applyFont="1" applyFill="1" applyBorder="1" applyAlignment="1">
      <alignment horizontal="center" vertical="top" wrapText="1"/>
    </xf>
    <xf numFmtId="164" fontId="6" fillId="2" borderId="12" xfId="0" applyNumberFormat="1" applyFont="1" applyFill="1" applyBorder="1" applyAlignment="1">
      <alignment horizontal="right" vertical="top" wrapText="1" indent="1"/>
    </xf>
    <xf numFmtId="164" fontId="6" fillId="2" borderId="13" xfId="0" applyNumberFormat="1" applyFont="1" applyFill="1" applyBorder="1" applyAlignment="1">
      <alignment horizontal="center" vertical="top" wrapText="1"/>
    </xf>
    <xf numFmtId="0" fontId="0" fillId="0" borderId="25" xfId="0" applyBorder="1"/>
    <xf numFmtId="0" fontId="0" fillId="0" borderId="28" xfId="0" applyBorder="1" applyAlignment="1">
      <alignment horizontal="center" vertical="center"/>
    </xf>
    <xf numFmtId="0" fontId="13" fillId="2" borderId="29" xfId="0" applyNumberFormat="1" applyFont="1" applyFill="1" applyBorder="1" applyAlignment="1">
      <alignment horizontal="left" vertical="top"/>
    </xf>
    <xf numFmtId="165" fontId="10" fillId="2" borderId="30" xfId="0" applyNumberFormat="1" applyFont="1" applyFill="1" applyBorder="1" applyAlignment="1">
      <alignment horizontal="center" vertical="top" shrinkToFit="1"/>
    </xf>
    <xf numFmtId="165" fontId="9" fillId="2" borderId="31" xfId="0" applyNumberFormat="1" applyFont="1" applyFill="1" applyBorder="1" applyAlignment="1">
      <alignment horizontal="center"/>
    </xf>
    <xf numFmtId="0" fontId="14" fillId="2" borderId="32" xfId="0" applyNumberFormat="1" applyFont="1" applyFill="1" applyBorder="1" applyAlignment="1">
      <alignment horizontal="left" vertical="top"/>
    </xf>
    <xf numFmtId="49" fontId="17" fillId="2" borderId="33" xfId="0" applyNumberFormat="1" applyFont="1" applyFill="1" applyBorder="1" applyAlignment="1">
      <alignment horizontal="center" vertical="top"/>
    </xf>
    <xf numFmtId="49" fontId="17" fillId="2" borderId="34" xfId="0" applyNumberFormat="1" applyFont="1" applyFill="1" applyBorder="1" applyAlignment="1">
      <alignment horizontal="center" vertical="top"/>
    </xf>
    <xf numFmtId="49" fontId="17" fillId="2" borderId="35" xfId="0" applyNumberFormat="1" applyFont="1" applyFill="1" applyBorder="1" applyAlignment="1">
      <alignment horizontal="center" vertical="center"/>
    </xf>
    <xf numFmtId="49" fontId="17" fillId="2" borderId="36" xfId="0" applyNumberFormat="1" applyFont="1" applyFill="1" applyBorder="1" applyAlignment="1">
      <alignment horizontal="center" vertical="center"/>
    </xf>
    <xf numFmtId="0" fontId="17" fillId="2" borderId="35" xfId="0" applyNumberFormat="1" applyFont="1" applyFill="1" applyBorder="1" applyAlignment="1">
      <alignment horizontal="center" vertical="center"/>
    </xf>
    <xf numFmtId="0" fontId="17" fillId="2" borderId="33" xfId="0" applyNumberFormat="1" applyFont="1" applyFill="1" applyBorder="1" applyAlignment="1">
      <alignment horizontal="center" vertical="center"/>
    </xf>
    <xf numFmtId="0" fontId="13" fillId="2" borderId="32" xfId="0" applyNumberFormat="1" applyFont="1" applyFill="1" applyBorder="1" applyAlignment="1">
      <alignment horizontal="left" vertical="top"/>
    </xf>
    <xf numFmtId="0" fontId="15" fillId="2" borderId="11" xfId="0" applyNumberFormat="1" applyFont="1" applyFill="1" applyBorder="1" applyAlignment="1">
      <alignment horizontal="left" vertical="top"/>
    </xf>
    <xf numFmtId="0" fontId="17" fillId="2" borderId="37" xfId="0" applyNumberFormat="1" applyFont="1" applyFill="1" applyBorder="1" applyAlignment="1">
      <alignment horizontal="center" vertical="center"/>
    </xf>
    <xf numFmtId="165" fontId="9" fillId="2" borderId="38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9" fillId="0" borderId="0" xfId="0" applyFont="1" applyFill="1" applyBorder="1" applyAlignment="1">
      <alignment vertical="top" wrapText="1"/>
    </xf>
    <xf numFmtId="0" fontId="0" fillId="0" borderId="39" xfId="0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49" fontId="25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164" fontId="18" fillId="0" borderId="0" xfId="0" applyNumberFormat="1" applyFont="1" applyFill="1" applyBorder="1" applyAlignment="1">
      <alignment horizontal="left" wrapText="1"/>
    </xf>
    <xf numFmtId="0" fontId="26" fillId="0" borderId="0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top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top" wrapText="1"/>
    </xf>
    <xf numFmtId="0" fontId="27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 indent="15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top" shrinkToFi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0" borderId="25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top" wrapText="1"/>
    </xf>
    <xf numFmtId="49" fontId="4" fillId="2" borderId="14" xfId="0" applyNumberFormat="1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15" xfId="0" applyNumberForma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6"/>
  <sheetViews>
    <sheetView tabSelected="1" topLeftCell="A46" workbookViewId="0">
      <selection sqref="A1:S77"/>
    </sheetView>
  </sheetViews>
  <sheetFormatPr defaultRowHeight="15" x14ac:dyDescent="0.25"/>
  <cols>
    <col min="2" max="2" width="54.28515625" customWidth="1"/>
    <col min="3" max="4" width="8.7109375" style="19" customWidth="1"/>
  </cols>
  <sheetData>
    <row r="1" spans="1:18" x14ac:dyDescent="0.25">
      <c r="B1" s="15"/>
      <c r="C1" s="16"/>
      <c r="D1" s="16"/>
      <c r="E1" s="2"/>
      <c r="F1" s="2"/>
      <c r="G1" s="3"/>
      <c r="H1" s="3"/>
      <c r="I1" s="4"/>
      <c r="J1" s="5"/>
      <c r="K1" s="2"/>
      <c r="L1" s="3"/>
      <c r="M1" s="2"/>
      <c r="N1" s="3"/>
      <c r="O1" s="2"/>
      <c r="P1" s="2"/>
      <c r="Q1" s="2"/>
      <c r="R1" s="2"/>
    </row>
    <row r="2" spans="1:18" ht="15" customHeight="1" x14ac:dyDescent="0.25">
      <c r="B2" s="130" t="s">
        <v>138</v>
      </c>
      <c r="C2" s="16"/>
      <c r="D2" s="16"/>
      <c r="E2" s="175"/>
      <c r="F2" s="175"/>
      <c r="G2" s="175"/>
      <c r="H2" s="175"/>
      <c r="I2" s="175"/>
      <c r="J2" s="5"/>
      <c r="K2" s="2"/>
      <c r="L2" s="184" t="s">
        <v>148</v>
      </c>
      <c r="M2" s="184"/>
      <c r="N2" s="184"/>
      <c r="O2" s="184"/>
      <c r="P2" s="184"/>
      <c r="Q2" s="184"/>
      <c r="R2" s="184"/>
    </row>
    <row r="3" spans="1:18" ht="15" customHeight="1" x14ac:dyDescent="0.25">
      <c r="B3" s="130" t="s">
        <v>146</v>
      </c>
      <c r="C3" s="16"/>
      <c r="D3" s="16"/>
      <c r="E3" s="176"/>
      <c r="F3" s="176"/>
      <c r="G3" s="156"/>
      <c r="H3" s="157"/>
      <c r="I3" s="157"/>
      <c r="J3" s="157"/>
      <c r="K3" s="157"/>
      <c r="L3" s="184"/>
      <c r="M3" s="184"/>
      <c r="N3" s="184"/>
      <c r="O3" s="184"/>
      <c r="P3" s="184"/>
      <c r="Q3" s="184"/>
      <c r="R3" s="184"/>
    </row>
    <row r="4" spans="1:18" x14ac:dyDescent="0.25">
      <c r="B4" s="130"/>
      <c r="C4" s="16"/>
      <c r="D4" s="16"/>
      <c r="E4" s="127"/>
      <c r="F4" s="127"/>
      <c r="G4" s="128"/>
      <c r="H4" s="129"/>
      <c r="I4" s="129"/>
      <c r="J4" s="129"/>
      <c r="K4" s="129"/>
      <c r="L4" s="184"/>
      <c r="M4" s="184"/>
      <c r="N4" s="184"/>
      <c r="O4" s="184"/>
      <c r="P4" s="184"/>
      <c r="Q4" s="184"/>
      <c r="R4" s="184"/>
    </row>
    <row r="5" spans="1:18" x14ac:dyDescent="0.25">
      <c r="B5" s="130"/>
      <c r="C5" s="16"/>
      <c r="D5" s="16"/>
      <c r="E5" s="152"/>
      <c r="F5" s="152"/>
      <c r="G5" s="153"/>
      <c r="H5" s="154"/>
      <c r="I5" s="154"/>
      <c r="J5" s="154"/>
      <c r="K5" s="154"/>
      <c r="L5" s="184"/>
      <c r="M5" s="184"/>
      <c r="N5" s="184"/>
      <c r="O5" s="184"/>
      <c r="P5" s="184"/>
      <c r="Q5" s="184"/>
      <c r="R5" s="184"/>
    </row>
    <row r="6" spans="1:18" x14ac:dyDescent="0.25">
      <c r="B6" s="130" t="s">
        <v>133</v>
      </c>
      <c r="C6" s="16"/>
      <c r="D6" s="16"/>
      <c r="E6" s="127"/>
      <c r="F6" s="127"/>
      <c r="G6" s="128"/>
      <c r="H6" s="129"/>
      <c r="I6" s="129"/>
      <c r="J6" s="129"/>
      <c r="K6" s="129"/>
      <c r="L6" s="184"/>
      <c r="M6" s="184"/>
      <c r="N6" s="184"/>
      <c r="O6" s="184"/>
      <c r="P6" s="184"/>
      <c r="Q6" s="184"/>
      <c r="R6" s="184"/>
    </row>
    <row r="7" spans="1:18" x14ac:dyDescent="0.25">
      <c r="B7" s="128"/>
      <c r="C7" s="16"/>
      <c r="D7" s="16"/>
      <c r="E7" s="127"/>
      <c r="F7" s="127"/>
      <c r="G7" s="128"/>
      <c r="H7" s="129"/>
      <c r="I7" s="129"/>
      <c r="J7" s="129"/>
      <c r="K7" s="129"/>
      <c r="L7" s="129"/>
      <c r="M7" s="2"/>
      <c r="N7" s="3"/>
      <c r="O7" s="2"/>
      <c r="P7" s="2"/>
      <c r="Q7" s="2"/>
      <c r="R7" s="2"/>
    </row>
    <row r="8" spans="1:18" ht="15.75" thickBot="1" x14ac:dyDescent="0.3">
      <c r="B8" s="1" t="s">
        <v>132</v>
      </c>
      <c r="C8" s="17"/>
      <c r="D8" s="17"/>
      <c r="E8" s="177"/>
      <c r="F8" s="177"/>
      <c r="G8" s="178"/>
      <c r="H8" s="178"/>
      <c r="I8" s="6"/>
      <c r="J8" s="7"/>
      <c r="K8" s="8"/>
      <c r="L8" s="9"/>
      <c r="M8" s="8"/>
      <c r="N8" s="9"/>
      <c r="O8" s="8"/>
      <c r="P8" s="80"/>
      <c r="Q8" s="8"/>
      <c r="R8" s="21"/>
    </row>
    <row r="9" spans="1:18" ht="15" customHeight="1" x14ac:dyDescent="0.25">
      <c r="A9" s="163" t="s">
        <v>59</v>
      </c>
      <c r="B9" s="41" t="s">
        <v>0</v>
      </c>
      <c r="C9" s="179" t="s">
        <v>78</v>
      </c>
      <c r="D9" s="168" t="s">
        <v>10</v>
      </c>
      <c r="E9" s="165" t="s">
        <v>134</v>
      </c>
      <c r="F9" s="167" t="s">
        <v>1</v>
      </c>
      <c r="G9" s="167" t="s">
        <v>2</v>
      </c>
      <c r="H9" s="167" t="s">
        <v>3</v>
      </c>
      <c r="I9" s="182" t="s">
        <v>4</v>
      </c>
      <c r="J9" s="182" t="s">
        <v>5</v>
      </c>
      <c r="K9" s="42" t="s">
        <v>49</v>
      </c>
      <c r="L9" s="42" t="s">
        <v>49</v>
      </c>
      <c r="M9" s="87" t="s">
        <v>49</v>
      </c>
      <c r="N9" s="87" t="s">
        <v>121</v>
      </c>
      <c r="O9" s="87" t="s">
        <v>49</v>
      </c>
      <c r="P9" s="42" t="s">
        <v>49</v>
      </c>
      <c r="Q9" s="42" t="s">
        <v>121</v>
      </c>
      <c r="R9" s="43" t="s">
        <v>121</v>
      </c>
    </row>
    <row r="10" spans="1:18" ht="15" customHeight="1" x14ac:dyDescent="0.25">
      <c r="A10" s="164"/>
      <c r="B10" s="44" t="s">
        <v>6</v>
      </c>
      <c r="C10" s="180"/>
      <c r="D10" s="169"/>
      <c r="E10" s="166"/>
      <c r="F10" s="166"/>
      <c r="G10" s="166"/>
      <c r="H10" s="166"/>
      <c r="I10" s="183"/>
      <c r="J10" s="183"/>
      <c r="K10" s="88" t="s">
        <v>7</v>
      </c>
      <c r="L10" s="88" t="s">
        <v>7</v>
      </c>
      <c r="M10" s="88" t="s">
        <v>8</v>
      </c>
      <c r="N10" s="88" t="s">
        <v>7</v>
      </c>
      <c r="O10" s="88" t="s">
        <v>7</v>
      </c>
      <c r="P10" s="88" t="s">
        <v>7</v>
      </c>
      <c r="Q10" s="88" t="s">
        <v>7</v>
      </c>
      <c r="R10" s="45" t="s">
        <v>7</v>
      </c>
    </row>
    <row r="11" spans="1:18" ht="15" customHeight="1" x14ac:dyDescent="0.25">
      <c r="A11" s="164"/>
      <c r="B11" s="54" t="s">
        <v>11</v>
      </c>
      <c r="C11" s="181"/>
      <c r="D11" s="170"/>
      <c r="E11" s="166"/>
      <c r="F11" s="166"/>
      <c r="G11" s="166"/>
      <c r="H11" s="166"/>
      <c r="I11" s="183"/>
      <c r="J11" s="183"/>
      <c r="K11" s="10" t="s">
        <v>63</v>
      </c>
      <c r="L11" s="10" t="s">
        <v>64</v>
      </c>
      <c r="M11" s="10" t="s">
        <v>65</v>
      </c>
      <c r="N11" s="10" t="s">
        <v>66</v>
      </c>
      <c r="O11" s="10" t="s">
        <v>67</v>
      </c>
      <c r="P11" s="10" t="s">
        <v>122</v>
      </c>
      <c r="Q11" s="10" t="s">
        <v>68</v>
      </c>
      <c r="R11" s="55" t="s">
        <v>69</v>
      </c>
    </row>
    <row r="12" spans="1:18" ht="15" customHeight="1" x14ac:dyDescent="0.25">
      <c r="A12" s="86">
        <v>1</v>
      </c>
      <c r="B12" s="56" t="s">
        <v>139</v>
      </c>
      <c r="C12" s="47"/>
      <c r="D12" s="47" t="s">
        <v>38</v>
      </c>
      <c r="E12" s="48" t="s">
        <v>40</v>
      </c>
      <c r="F12" s="33" t="str">
        <f t="shared" ref="F12" si="0">IF(G12&gt;0.9,G12/I12/24,"-")</f>
        <v>-</v>
      </c>
      <c r="G12" s="34">
        <v>0</v>
      </c>
      <c r="H12" s="34">
        <v>0</v>
      </c>
      <c r="I12" s="25" t="s">
        <v>9</v>
      </c>
      <c r="J12" s="35" t="s">
        <v>9</v>
      </c>
      <c r="K12" s="37">
        <v>0.33333333333333331</v>
      </c>
      <c r="L12" s="37">
        <v>0.45833333333333331</v>
      </c>
      <c r="M12" s="37">
        <v>0.51388888888888895</v>
      </c>
      <c r="N12" s="37">
        <v>0.55555555555555558</v>
      </c>
      <c r="O12" s="37">
        <v>0.59722222222222221</v>
      </c>
      <c r="P12" s="37">
        <v>0.63194444444444442</v>
      </c>
      <c r="Q12" s="37">
        <v>0.66666666666666663</v>
      </c>
      <c r="R12" s="38">
        <v>0.72916666666666663</v>
      </c>
    </row>
    <row r="13" spans="1:18" ht="15" customHeight="1" x14ac:dyDescent="0.25">
      <c r="A13" s="86">
        <f>SUM(A12+1)</f>
        <v>2</v>
      </c>
      <c r="B13" s="57" t="s">
        <v>143</v>
      </c>
      <c r="C13" s="49"/>
      <c r="D13" s="49" t="s">
        <v>39</v>
      </c>
      <c r="E13" s="50" t="s">
        <v>40</v>
      </c>
      <c r="F13" s="33" t="str">
        <f>IF(G13&gt;2.9,G13/I13/24,"-")</f>
        <v>-</v>
      </c>
      <c r="G13" s="24">
        <v>0.7</v>
      </c>
      <c r="H13" s="84">
        <f>H12+G13</f>
        <v>0.7</v>
      </c>
      <c r="I13" s="25">
        <v>1.3888888888888889E-3</v>
      </c>
      <c r="J13" s="35">
        <f>I13+J12</f>
        <v>1.3888888888888889E-3</v>
      </c>
      <c r="K13" s="25">
        <f t="shared" ref="K13:K43" si="1">K12+I13</f>
        <v>0.3347222222222222</v>
      </c>
      <c r="L13" s="25">
        <f t="shared" ref="L13:L43" si="2">L12+I13</f>
        <v>0.4597222222222222</v>
      </c>
      <c r="M13" s="25">
        <f t="shared" ref="M13:M43" si="3">M12+I13</f>
        <v>0.51527777777777783</v>
      </c>
      <c r="N13" s="25">
        <f t="shared" ref="N13:N43" si="4">N12+I13</f>
        <v>0.55694444444444446</v>
      </c>
      <c r="O13" s="25">
        <f t="shared" ref="O13:O43" si="5">O12+I13</f>
        <v>0.59861111111111109</v>
      </c>
      <c r="P13" s="25">
        <v>0.6333333333333333</v>
      </c>
      <c r="Q13" s="25">
        <f t="shared" ref="Q13:Q30" si="6">Q12+I13</f>
        <v>0.66805555555555551</v>
      </c>
      <c r="R13" s="26">
        <f>SUM(R12+I13)</f>
        <v>0.73055555555555551</v>
      </c>
    </row>
    <row r="14" spans="1:18" ht="15" customHeight="1" x14ac:dyDescent="0.25">
      <c r="A14" s="86">
        <f t="shared" ref="A14:A62" si="7">SUM(A13+1)</f>
        <v>3</v>
      </c>
      <c r="B14" s="108" t="s">
        <v>144</v>
      </c>
      <c r="C14" s="49"/>
      <c r="D14" s="49" t="s">
        <v>39</v>
      </c>
      <c r="E14" s="50" t="s">
        <v>40</v>
      </c>
      <c r="F14" s="33" t="str">
        <f t="shared" ref="F14:F15" si="8">IF(G14&gt;2.9,G14/I14/24,"-")</f>
        <v>-</v>
      </c>
      <c r="G14" s="24">
        <v>0.6</v>
      </c>
      <c r="H14" s="109">
        <f t="shared" ref="H14:H17" si="9">H13+G14</f>
        <v>1.2999999999999998</v>
      </c>
      <c r="I14" s="25">
        <v>6.9444444444444447E-4</v>
      </c>
      <c r="J14" s="35">
        <f t="shared" ref="J14:J62" si="10">I14+J13</f>
        <v>2.0833333333333333E-3</v>
      </c>
      <c r="K14" s="25">
        <f t="shared" si="1"/>
        <v>0.33541666666666664</v>
      </c>
      <c r="L14" s="25">
        <f t="shared" si="2"/>
        <v>0.46041666666666664</v>
      </c>
      <c r="M14" s="25">
        <f t="shared" si="3"/>
        <v>0.51597222222222228</v>
      </c>
      <c r="N14" s="25">
        <f t="shared" si="4"/>
        <v>0.55763888888888891</v>
      </c>
      <c r="O14" s="25">
        <f t="shared" si="5"/>
        <v>0.59930555555555554</v>
      </c>
      <c r="P14" s="25">
        <v>0.63402777777777775</v>
      </c>
      <c r="Q14" s="25">
        <f t="shared" si="6"/>
        <v>0.66874999999999996</v>
      </c>
      <c r="R14" s="26">
        <f t="shared" ref="R14:R39" si="11">SUM(R13+I14)</f>
        <v>0.73124999999999996</v>
      </c>
    </row>
    <row r="15" spans="1:18" ht="15" customHeight="1" x14ac:dyDescent="0.25">
      <c r="A15" s="86">
        <f t="shared" si="7"/>
        <v>4</v>
      </c>
      <c r="B15" s="108" t="s">
        <v>106</v>
      </c>
      <c r="C15" s="49" t="s">
        <v>81</v>
      </c>
      <c r="D15" s="49" t="s">
        <v>90</v>
      </c>
      <c r="E15" s="50" t="s">
        <v>41</v>
      </c>
      <c r="F15" s="33" t="str">
        <f t="shared" si="8"/>
        <v>-</v>
      </c>
      <c r="G15" s="51">
        <v>0.3</v>
      </c>
      <c r="H15" s="109">
        <f t="shared" si="9"/>
        <v>1.5999999999999999</v>
      </c>
      <c r="I15" s="25">
        <v>6.9444444444444447E-4</v>
      </c>
      <c r="J15" s="35">
        <f t="shared" si="10"/>
        <v>2.7777777777777779E-3</v>
      </c>
      <c r="K15" s="25">
        <f t="shared" si="1"/>
        <v>0.33611111111111108</v>
      </c>
      <c r="L15" s="25">
        <f t="shared" si="2"/>
        <v>0.46111111111111108</v>
      </c>
      <c r="M15" s="25">
        <f t="shared" si="3"/>
        <v>0.51666666666666672</v>
      </c>
      <c r="N15" s="25">
        <f t="shared" si="4"/>
        <v>0.55833333333333335</v>
      </c>
      <c r="O15" s="25">
        <f t="shared" si="5"/>
        <v>0.6</v>
      </c>
      <c r="P15" s="25">
        <v>0.63472222222222219</v>
      </c>
      <c r="Q15" s="25">
        <f t="shared" si="6"/>
        <v>0.6694444444444444</v>
      </c>
      <c r="R15" s="26">
        <f t="shared" si="11"/>
        <v>0.7319444444444444</v>
      </c>
    </row>
    <row r="16" spans="1:18" ht="15" customHeight="1" x14ac:dyDescent="0.25">
      <c r="A16" s="86">
        <f t="shared" si="7"/>
        <v>5</v>
      </c>
      <c r="B16" s="108" t="s">
        <v>107</v>
      </c>
      <c r="C16" s="49" t="s">
        <v>89</v>
      </c>
      <c r="D16" s="49" t="s">
        <v>108</v>
      </c>
      <c r="E16" s="50" t="s">
        <v>41</v>
      </c>
      <c r="F16" s="85" t="str">
        <f t="shared" ref="F16:F62" si="12">IF(G16&gt;2.9,G16/I16/24,"-")</f>
        <v>-</v>
      </c>
      <c r="G16" s="51">
        <v>0.7</v>
      </c>
      <c r="H16" s="109">
        <f t="shared" si="9"/>
        <v>2.2999999999999998</v>
      </c>
      <c r="I16" s="25">
        <v>6.9444444444444447E-4</v>
      </c>
      <c r="J16" s="35">
        <f t="shared" si="10"/>
        <v>3.4722222222222225E-3</v>
      </c>
      <c r="K16" s="25">
        <f t="shared" si="1"/>
        <v>0.33680555555555552</v>
      </c>
      <c r="L16" s="25">
        <f t="shared" si="2"/>
        <v>0.46180555555555552</v>
      </c>
      <c r="M16" s="25">
        <f t="shared" si="3"/>
        <v>0.51736111111111116</v>
      </c>
      <c r="N16" s="25">
        <f t="shared" si="4"/>
        <v>0.55902777777777779</v>
      </c>
      <c r="O16" s="25">
        <f t="shared" si="5"/>
        <v>0.60069444444444442</v>
      </c>
      <c r="P16" s="25">
        <v>0.63541666666666663</v>
      </c>
      <c r="Q16" s="25">
        <f t="shared" si="6"/>
        <v>0.67013888888888884</v>
      </c>
      <c r="R16" s="26">
        <f t="shared" si="11"/>
        <v>0.73263888888888884</v>
      </c>
    </row>
    <row r="17" spans="1:18" ht="15" customHeight="1" x14ac:dyDescent="0.25">
      <c r="A17" s="86">
        <f t="shared" si="7"/>
        <v>6</v>
      </c>
      <c r="B17" s="108" t="s">
        <v>126</v>
      </c>
      <c r="C17" s="49" t="s">
        <v>81</v>
      </c>
      <c r="D17" s="49" t="s">
        <v>91</v>
      </c>
      <c r="E17" s="50" t="s">
        <v>41</v>
      </c>
      <c r="F17" s="85" t="str">
        <f t="shared" si="12"/>
        <v>-</v>
      </c>
      <c r="G17" s="51">
        <v>0.6</v>
      </c>
      <c r="H17" s="109">
        <f t="shared" si="9"/>
        <v>2.9</v>
      </c>
      <c r="I17" s="25">
        <v>6.9444444444444447E-4</v>
      </c>
      <c r="J17" s="35">
        <f t="shared" si="10"/>
        <v>4.1666666666666666E-3</v>
      </c>
      <c r="K17" s="25">
        <f t="shared" si="1"/>
        <v>0.33749999999999997</v>
      </c>
      <c r="L17" s="25">
        <f t="shared" si="2"/>
        <v>0.46249999999999997</v>
      </c>
      <c r="M17" s="25">
        <f t="shared" si="3"/>
        <v>0.5180555555555556</v>
      </c>
      <c r="N17" s="25">
        <f t="shared" si="4"/>
        <v>0.55972222222222223</v>
      </c>
      <c r="O17" s="25">
        <f t="shared" si="5"/>
        <v>0.60138888888888886</v>
      </c>
      <c r="P17" s="25">
        <v>0.63611111111111118</v>
      </c>
      <c r="Q17" s="25">
        <f t="shared" si="6"/>
        <v>0.67083333333333328</v>
      </c>
      <c r="R17" s="26">
        <f t="shared" si="11"/>
        <v>0.73333333333333328</v>
      </c>
    </row>
    <row r="18" spans="1:18" ht="15" customHeight="1" x14ac:dyDescent="0.25">
      <c r="A18" s="86">
        <v>7</v>
      </c>
      <c r="B18" s="108" t="s">
        <v>117</v>
      </c>
      <c r="C18" s="49" t="s">
        <v>81</v>
      </c>
      <c r="D18" s="49" t="s">
        <v>118</v>
      </c>
      <c r="E18" s="50" t="s">
        <v>41</v>
      </c>
      <c r="F18" s="110" t="s">
        <v>70</v>
      </c>
      <c r="G18" s="51">
        <v>0.6</v>
      </c>
      <c r="H18" s="84">
        <v>3.5</v>
      </c>
      <c r="I18" s="25">
        <v>6.9444444444444447E-4</v>
      </c>
      <c r="J18" s="35">
        <v>4.8611111111111112E-3</v>
      </c>
      <c r="K18" s="25">
        <v>0.33819444444444446</v>
      </c>
      <c r="L18" s="25">
        <v>0.46319444444444446</v>
      </c>
      <c r="M18" s="25">
        <v>0.51874999999999993</v>
      </c>
      <c r="N18" s="25">
        <v>0.56041666666666667</v>
      </c>
      <c r="O18" s="25">
        <v>0.6020833333333333</v>
      </c>
      <c r="P18" s="25">
        <v>0.63680555555555551</v>
      </c>
      <c r="Q18" s="25">
        <v>0.67152777777777783</v>
      </c>
      <c r="R18" s="26">
        <v>0.73402777777777783</v>
      </c>
    </row>
    <row r="19" spans="1:18" ht="15" customHeight="1" x14ac:dyDescent="0.25">
      <c r="A19" s="86">
        <v>8</v>
      </c>
      <c r="B19" s="108" t="s">
        <v>109</v>
      </c>
      <c r="C19" s="49" t="s">
        <v>81</v>
      </c>
      <c r="D19" s="49" t="s">
        <v>92</v>
      </c>
      <c r="E19" s="50" t="s">
        <v>41</v>
      </c>
      <c r="F19" s="85" t="str">
        <f t="shared" si="12"/>
        <v>-</v>
      </c>
      <c r="G19" s="51">
        <v>0.8</v>
      </c>
      <c r="H19" s="109">
        <v>4.3</v>
      </c>
      <c r="I19" s="25">
        <v>1.3888888888888889E-3</v>
      </c>
      <c r="J19" s="35">
        <v>6.2499999999999995E-3</v>
      </c>
      <c r="K19" s="25">
        <v>0.33958333333333335</v>
      </c>
      <c r="L19" s="25">
        <v>0.46458333333333335</v>
      </c>
      <c r="M19" s="25">
        <v>0.52013888888888882</v>
      </c>
      <c r="N19" s="25">
        <v>0.56180555555555556</v>
      </c>
      <c r="O19" s="25">
        <v>0.60347222222222219</v>
      </c>
      <c r="P19" s="25">
        <v>0.6381944444444444</v>
      </c>
      <c r="Q19" s="25">
        <v>0.67291666666666661</v>
      </c>
      <c r="R19" s="26">
        <v>0.73541666666666661</v>
      </c>
    </row>
    <row r="20" spans="1:18" ht="15" customHeight="1" x14ac:dyDescent="0.25">
      <c r="A20" s="86">
        <f t="shared" si="7"/>
        <v>9</v>
      </c>
      <c r="B20" s="108" t="s">
        <v>110</v>
      </c>
      <c r="C20" s="49" t="s">
        <v>81</v>
      </c>
      <c r="D20" s="49" t="s">
        <v>93</v>
      </c>
      <c r="E20" s="50" t="s">
        <v>41</v>
      </c>
      <c r="F20" s="85" t="str">
        <f t="shared" si="12"/>
        <v>-</v>
      </c>
      <c r="G20" s="51">
        <v>0.7</v>
      </c>
      <c r="H20" s="109">
        <f t="shared" ref="H20:H62" si="13">H19+G20</f>
        <v>5</v>
      </c>
      <c r="I20" s="25">
        <v>6.9444444444444447E-4</v>
      </c>
      <c r="J20" s="35">
        <f t="shared" si="10"/>
        <v>6.9444444444444441E-3</v>
      </c>
      <c r="K20" s="25">
        <f t="shared" si="1"/>
        <v>0.34027777777777779</v>
      </c>
      <c r="L20" s="25">
        <f t="shared" si="2"/>
        <v>0.46527777777777779</v>
      </c>
      <c r="M20" s="25">
        <f t="shared" si="3"/>
        <v>0.52083333333333326</v>
      </c>
      <c r="N20" s="25">
        <f t="shared" si="4"/>
        <v>0.5625</v>
      </c>
      <c r="O20" s="25">
        <f t="shared" si="5"/>
        <v>0.60416666666666663</v>
      </c>
      <c r="P20" s="25">
        <v>0.63888888888888895</v>
      </c>
      <c r="Q20" s="25">
        <f t="shared" si="6"/>
        <v>0.67361111111111105</v>
      </c>
      <c r="R20" s="26">
        <f t="shared" si="11"/>
        <v>0.73611111111111105</v>
      </c>
    </row>
    <row r="21" spans="1:18" ht="15" customHeight="1" x14ac:dyDescent="0.25">
      <c r="A21" s="86">
        <f t="shared" si="7"/>
        <v>10</v>
      </c>
      <c r="B21" s="108" t="s">
        <v>111</v>
      </c>
      <c r="C21" s="49" t="s">
        <v>81</v>
      </c>
      <c r="D21" s="49" t="s">
        <v>94</v>
      </c>
      <c r="E21" s="50" t="s">
        <v>41</v>
      </c>
      <c r="F21" s="85" t="str">
        <f t="shared" si="12"/>
        <v>-</v>
      </c>
      <c r="G21" s="51">
        <v>0.3</v>
      </c>
      <c r="H21" s="109">
        <f t="shared" si="13"/>
        <v>5.3</v>
      </c>
      <c r="I21" s="25">
        <v>6.9444444444444447E-4</v>
      </c>
      <c r="J21" s="35">
        <f t="shared" si="10"/>
        <v>7.6388888888888886E-3</v>
      </c>
      <c r="K21" s="25">
        <f t="shared" si="1"/>
        <v>0.34097222222222223</v>
      </c>
      <c r="L21" s="25">
        <f t="shared" si="2"/>
        <v>0.46597222222222223</v>
      </c>
      <c r="M21" s="25">
        <f t="shared" si="3"/>
        <v>0.5215277777777777</v>
      </c>
      <c r="N21" s="25">
        <f t="shared" si="4"/>
        <v>0.56319444444444444</v>
      </c>
      <c r="O21" s="25">
        <f t="shared" si="5"/>
        <v>0.60486111111111107</v>
      </c>
      <c r="P21" s="25">
        <v>0.63958333333333328</v>
      </c>
      <c r="Q21" s="25">
        <f t="shared" si="6"/>
        <v>0.67430555555555549</v>
      </c>
      <c r="R21" s="26">
        <f t="shared" si="11"/>
        <v>0.73680555555555549</v>
      </c>
    </row>
    <row r="22" spans="1:18" ht="15" customHeight="1" x14ac:dyDescent="0.25">
      <c r="A22" s="86">
        <f t="shared" si="7"/>
        <v>11</v>
      </c>
      <c r="B22" s="108" t="s">
        <v>112</v>
      </c>
      <c r="C22" s="49" t="s">
        <v>81</v>
      </c>
      <c r="D22" s="49" t="s">
        <v>95</v>
      </c>
      <c r="E22" s="50" t="s">
        <v>41</v>
      </c>
      <c r="F22" s="85" t="str">
        <f t="shared" si="12"/>
        <v>-</v>
      </c>
      <c r="G22" s="51">
        <v>1.1000000000000001</v>
      </c>
      <c r="H22" s="109">
        <f t="shared" si="13"/>
        <v>6.4</v>
      </c>
      <c r="I22" s="25">
        <v>1.3888888888888889E-3</v>
      </c>
      <c r="J22" s="35">
        <f t="shared" si="10"/>
        <v>9.0277777777777769E-3</v>
      </c>
      <c r="K22" s="25">
        <f t="shared" si="1"/>
        <v>0.34236111111111112</v>
      </c>
      <c r="L22" s="25">
        <f t="shared" si="2"/>
        <v>0.46736111111111112</v>
      </c>
      <c r="M22" s="25">
        <f t="shared" si="3"/>
        <v>0.52291666666666659</v>
      </c>
      <c r="N22" s="25">
        <f t="shared" si="4"/>
        <v>0.56458333333333333</v>
      </c>
      <c r="O22" s="25">
        <f t="shared" si="5"/>
        <v>0.60624999999999996</v>
      </c>
      <c r="P22" s="25">
        <v>0.64097222222222217</v>
      </c>
      <c r="Q22" s="25">
        <f t="shared" si="6"/>
        <v>0.67569444444444438</v>
      </c>
      <c r="R22" s="26">
        <f t="shared" si="11"/>
        <v>0.73819444444444438</v>
      </c>
    </row>
    <row r="23" spans="1:18" ht="15" customHeight="1" x14ac:dyDescent="0.25">
      <c r="A23" s="86">
        <f t="shared" si="7"/>
        <v>12</v>
      </c>
      <c r="B23" s="108" t="s">
        <v>13</v>
      </c>
      <c r="C23" s="49"/>
      <c r="D23" s="49"/>
      <c r="E23" s="50" t="s">
        <v>40</v>
      </c>
      <c r="F23" s="85" t="str">
        <f t="shared" si="12"/>
        <v>-</v>
      </c>
      <c r="G23" s="51">
        <v>2</v>
      </c>
      <c r="H23" s="109">
        <f t="shared" si="13"/>
        <v>8.4</v>
      </c>
      <c r="I23" s="25">
        <v>1.3888888888888889E-3</v>
      </c>
      <c r="J23" s="35">
        <f t="shared" si="10"/>
        <v>1.0416666666666666E-2</v>
      </c>
      <c r="K23" s="25">
        <f t="shared" si="1"/>
        <v>0.34375</v>
      </c>
      <c r="L23" s="25">
        <f t="shared" si="2"/>
        <v>0.46875</v>
      </c>
      <c r="M23" s="25">
        <f t="shared" si="3"/>
        <v>0.52430555555555547</v>
      </c>
      <c r="N23" s="25">
        <f t="shared" si="4"/>
        <v>0.56597222222222221</v>
      </c>
      <c r="O23" s="25">
        <f t="shared" si="5"/>
        <v>0.60763888888888884</v>
      </c>
      <c r="P23" s="25">
        <v>0.64236111111111105</v>
      </c>
      <c r="Q23" s="25">
        <f t="shared" si="6"/>
        <v>0.67708333333333326</v>
      </c>
      <c r="R23" s="26">
        <f t="shared" si="11"/>
        <v>0.73958333333333326</v>
      </c>
    </row>
    <row r="24" spans="1:18" ht="15" customHeight="1" x14ac:dyDescent="0.25">
      <c r="A24" s="86">
        <f t="shared" si="7"/>
        <v>13</v>
      </c>
      <c r="B24" s="111" t="s">
        <v>135</v>
      </c>
      <c r="C24" s="49" t="s">
        <v>81</v>
      </c>
      <c r="D24" s="49" t="s">
        <v>96</v>
      </c>
      <c r="E24" s="50" t="s">
        <v>41</v>
      </c>
      <c r="F24" s="85" t="str">
        <f t="shared" si="12"/>
        <v>-</v>
      </c>
      <c r="G24" s="51">
        <v>2.1</v>
      </c>
      <c r="H24" s="109">
        <f t="shared" si="13"/>
        <v>10.5</v>
      </c>
      <c r="I24" s="25">
        <v>2.0833333333333333E-3</v>
      </c>
      <c r="J24" s="35">
        <f t="shared" si="10"/>
        <v>1.2499999999999999E-2</v>
      </c>
      <c r="K24" s="25">
        <f t="shared" si="1"/>
        <v>0.34583333333333333</v>
      </c>
      <c r="L24" s="25">
        <f t="shared" si="2"/>
        <v>0.47083333333333333</v>
      </c>
      <c r="M24" s="25">
        <f t="shared" si="3"/>
        <v>0.5263888888888888</v>
      </c>
      <c r="N24" s="25">
        <f t="shared" si="4"/>
        <v>0.56805555555555554</v>
      </c>
      <c r="O24" s="25">
        <f t="shared" si="5"/>
        <v>0.60972222222222217</v>
      </c>
      <c r="P24" s="25">
        <v>0.64444444444444449</v>
      </c>
      <c r="Q24" s="25">
        <f t="shared" si="6"/>
        <v>0.67916666666666659</v>
      </c>
      <c r="R24" s="26">
        <f t="shared" si="11"/>
        <v>0.74166666666666659</v>
      </c>
    </row>
    <row r="25" spans="1:18" ht="15" customHeight="1" x14ac:dyDescent="0.25">
      <c r="A25" s="86">
        <f t="shared" si="7"/>
        <v>14</v>
      </c>
      <c r="B25" s="58" t="s">
        <v>14</v>
      </c>
      <c r="C25" s="112"/>
      <c r="D25" s="112"/>
      <c r="E25" s="50" t="s">
        <v>44</v>
      </c>
      <c r="F25" s="85" t="str">
        <f t="shared" si="12"/>
        <v>-</v>
      </c>
      <c r="G25" s="51">
        <v>2.1</v>
      </c>
      <c r="H25" s="109">
        <f t="shared" si="13"/>
        <v>12.6</v>
      </c>
      <c r="I25" s="25">
        <v>2.0833333333333333E-3</v>
      </c>
      <c r="J25" s="35">
        <f t="shared" si="10"/>
        <v>1.4583333333333332E-2</v>
      </c>
      <c r="K25" s="25">
        <f t="shared" si="1"/>
        <v>0.34791666666666665</v>
      </c>
      <c r="L25" s="25">
        <f t="shared" si="2"/>
        <v>0.47291666666666665</v>
      </c>
      <c r="M25" s="25">
        <f t="shared" si="3"/>
        <v>0.52847222222222212</v>
      </c>
      <c r="N25" s="25">
        <f t="shared" si="4"/>
        <v>0.57013888888888886</v>
      </c>
      <c r="O25" s="25">
        <f t="shared" si="5"/>
        <v>0.61180555555555549</v>
      </c>
      <c r="P25" s="25">
        <v>0.64652777777777781</v>
      </c>
      <c r="Q25" s="25">
        <f t="shared" si="6"/>
        <v>0.68124999999999991</v>
      </c>
      <c r="R25" s="26">
        <f t="shared" si="11"/>
        <v>0.74374999999999991</v>
      </c>
    </row>
    <row r="26" spans="1:18" ht="15" customHeight="1" x14ac:dyDescent="0.25">
      <c r="A26" s="86">
        <f t="shared" si="7"/>
        <v>15</v>
      </c>
      <c r="B26" s="58" t="s">
        <v>15</v>
      </c>
      <c r="C26" s="112"/>
      <c r="D26" s="112"/>
      <c r="E26" s="50" t="s">
        <v>44</v>
      </c>
      <c r="F26" s="85" t="str">
        <f t="shared" si="12"/>
        <v>-</v>
      </c>
      <c r="G26" s="51">
        <v>0.6</v>
      </c>
      <c r="H26" s="109">
        <f t="shared" si="13"/>
        <v>13.2</v>
      </c>
      <c r="I26" s="25">
        <v>6.9444444444444447E-4</v>
      </c>
      <c r="J26" s="35">
        <f t="shared" si="10"/>
        <v>1.5277777777777776E-2</v>
      </c>
      <c r="K26" s="25">
        <f t="shared" si="1"/>
        <v>0.34861111111111109</v>
      </c>
      <c r="L26" s="25">
        <f t="shared" si="2"/>
        <v>0.47361111111111109</v>
      </c>
      <c r="M26" s="25">
        <f t="shared" si="3"/>
        <v>0.52916666666666656</v>
      </c>
      <c r="N26" s="25">
        <f t="shared" si="4"/>
        <v>0.5708333333333333</v>
      </c>
      <c r="O26" s="25">
        <f t="shared" si="5"/>
        <v>0.61249999999999993</v>
      </c>
      <c r="P26" s="25">
        <v>0.64722222222222225</v>
      </c>
      <c r="Q26" s="25">
        <f t="shared" si="6"/>
        <v>0.68194444444444435</v>
      </c>
      <c r="R26" s="26">
        <f t="shared" si="11"/>
        <v>0.74444444444444435</v>
      </c>
    </row>
    <row r="27" spans="1:18" ht="15" customHeight="1" x14ac:dyDescent="0.25">
      <c r="A27" s="86">
        <f t="shared" si="7"/>
        <v>16</v>
      </c>
      <c r="B27" s="58" t="s">
        <v>16</v>
      </c>
      <c r="C27" s="112"/>
      <c r="D27" s="112"/>
      <c r="E27" s="50" t="s">
        <v>44</v>
      </c>
      <c r="F27" s="85" t="str">
        <f t="shared" si="12"/>
        <v>-</v>
      </c>
      <c r="G27" s="51">
        <v>0.9</v>
      </c>
      <c r="H27" s="109">
        <f t="shared" si="13"/>
        <v>14.1</v>
      </c>
      <c r="I27" s="25">
        <v>1.3888888888888889E-3</v>
      </c>
      <c r="J27" s="35">
        <f t="shared" si="10"/>
        <v>1.6666666666666663E-2</v>
      </c>
      <c r="K27" s="25">
        <f t="shared" si="1"/>
        <v>0.35</v>
      </c>
      <c r="L27" s="25">
        <f t="shared" si="2"/>
        <v>0.47499999999999998</v>
      </c>
      <c r="M27" s="25">
        <f t="shared" si="3"/>
        <v>0.53055555555555545</v>
      </c>
      <c r="N27" s="25">
        <f t="shared" si="4"/>
        <v>0.57222222222222219</v>
      </c>
      <c r="O27" s="25">
        <f t="shared" si="5"/>
        <v>0.61388888888888882</v>
      </c>
      <c r="P27" s="25">
        <v>0.64861111111111114</v>
      </c>
      <c r="Q27" s="25">
        <f t="shared" si="6"/>
        <v>0.68333333333333324</v>
      </c>
      <c r="R27" s="26">
        <f t="shared" si="11"/>
        <v>0.74583333333333324</v>
      </c>
    </row>
    <row r="28" spans="1:18" ht="15" customHeight="1" x14ac:dyDescent="0.25">
      <c r="A28" s="86">
        <f t="shared" si="7"/>
        <v>17</v>
      </c>
      <c r="B28" s="58" t="s">
        <v>17</v>
      </c>
      <c r="C28" s="112"/>
      <c r="D28" s="112"/>
      <c r="E28" s="50" t="s">
        <v>44</v>
      </c>
      <c r="F28" s="85" t="str">
        <f t="shared" si="12"/>
        <v>-</v>
      </c>
      <c r="G28" s="51">
        <v>1.1000000000000001</v>
      </c>
      <c r="H28" s="109">
        <f t="shared" si="13"/>
        <v>15.2</v>
      </c>
      <c r="I28" s="25">
        <v>1.3888888888888889E-3</v>
      </c>
      <c r="J28" s="35">
        <f t="shared" si="10"/>
        <v>1.805555555555555E-2</v>
      </c>
      <c r="K28" s="25">
        <f t="shared" si="1"/>
        <v>0.35138888888888886</v>
      </c>
      <c r="L28" s="25">
        <f t="shared" si="2"/>
        <v>0.47638888888888886</v>
      </c>
      <c r="M28" s="25">
        <f t="shared" si="3"/>
        <v>0.53194444444444433</v>
      </c>
      <c r="N28" s="25">
        <f t="shared" si="4"/>
        <v>0.57361111111111107</v>
      </c>
      <c r="O28" s="25">
        <f t="shared" si="5"/>
        <v>0.6152777777777777</v>
      </c>
      <c r="P28" s="25">
        <v>0.65</v>
      </c>
      <c r="Q28" s="25">
        <f t="shared" si="6"/>
        <v>0.68472222222222212</v>
      </c>
      <c r="R28" s="26">
        <f t="shared" si="11"/>
        <v>0.74722222222222212</v>
      </c>
    </row>
    <row r="29" spans="1:18" ht="15" customHeight="1" x14ac:dyDescent="0.25">
      <c r="A29" s="86">
        <f t="shared" si="7"/>
        <v>18</v>
      </c>
      <c r="B29" s="58" t="s">
        <v>18</v>
      </c>
      <c r="C29" s="112"/>
      <c r="D29" s="112"/>
      <c r="E29" s="50" t="s">
        <v>44</v>
      </c>
      <c r="F29" s="85" t="str">
        <f t="shared" si="12"/>
        <v>-</v>
      </c>
      <c r="G29" s="51">
        <v>1.1000000000000001</v>
      </c>
      <c r="H29" s="109">
        <f t="shared" si="13"/>
        <v>16.3</v>
      </c>
      <c r="I29" s="25">
        <v>1.3888888888888889E-3</v>
      </c>
      <c r="J29" s="35">
        <f t="shared" si="10"/>
        <v>1.9444444444444438E-2</v>
      </c>
      <c r="K29" s="25">
        <f t="shared" si="1"/>
        <v>0.35277777777777775</v>
      </c>
      <c r="L29" s="25">
        <f t="shared" si="2"/>
        <v>0.47777777777777775</v>
      </c>
      <c r="M29" s="25">
        <f t="shared" si="3"/>
        <v>0.53333333333333321</v>
      </c>
      <c r="N29" s="25">
        <f t="shared" si="4"/>
        <v>0.57499999999999996</v>
      </c>
      <c r="O29" s="25">
        <f t="shared" si="5"/>
        <v>0.61666666666666659</v>
      </c>
      <c r="P29" s="25">
        <v>0.65138888888888891</v>
      </c>
      <c r="Q29" s="25">
        <f t="shared" si="6"/>
        <v>0.68611111111111101</v>
      </c>
      <c r="R29" s="26">
        <f t="shared" si="11"/>
        <v>0.74861111111111101</v>
      </c>
    </row>
    <row r="30" spans="1:18" ht="15" customHeight="1" x14ac:dyDescent="0.25">
      <c r="A30" s="86">
        <f t="shared" si="7"/>
        <v>19</v>
      </c>
      <c r="B30" s="58" t="s">
        <v>19</v>
      </c>
      <c r="C30" s="112"/>
      <c r="D30" s="112"/>
      <c r="E30" s="50" t="s">
        <v>44</v>
      </c>
      <c r="F30" s="85" t="str">
        <f t="shared" si="12"/>
        <v>-</v>
      </c>
      <c r="G30" s="51">
        <v>1.6</v>
      </c>
      <c r="H30" s="109">
        <f t="shared" si="13"/>
        <v>17.900000000000002</v>
      </c>
      <c r="I30" s="25">
        <v>1.3888888888888889E-3</v>
      </c>
      <c r="J30" s="35">
        <f t="shared" si="10"/>
        <v>2.0833333333333325E-2</v>
      </c>
      <c r="K30" s="25">
        <f t="shared" si="1"/>
        <v>0.35416666666666663</v>
      </c>
      <c r="L30" s="25">
        <f t="shared" si="2"/>
        <v>0.47916666666666663</v>
      </c>
      <c r="M30" s="25">
        <f t="shared" si="3"/>
        <v>0.5347222222222221</v>
      </c>
      <c r="N30" s="25">
        <f t="shared" si="4"/>
        <v>0.57638888888888884</v>
      </c>
      <c r="O30" s="25">
        <f t="shared" si="5"/>
        <v>0.61805555555555547</v>
      </c>
      <c r="P30" s="25">
        <v>0.65277777777777779</v>
      </c>
      <c r="Q30" s="25">
        <f t="shared" si="6"/>
        <v>0.68749999999999989</v>
      </c>
      <c r="R30" s="26">
        <f t="shared" si="11"/>
        <v>0.74999999999999989</v>
      </c>
    </row>
    <row r="31" spans="1:18" ht="15" customHeight="1" x14ac:dyDescent="0.25">
      <c r="A31" s="125">
        <v>20</v>
      </c>
      <c r="B31" s="126" t="s">
        <v>113</v>
      </c>
      <c r="C31" s="112" t="s">
        <v>81</v>
      </c>
      <c r="D31" s="113" t="s">
        <v>101</v>
      </c>
      <c r="E31" s="50" t="s">
        <v>41</v>
      </c>
      <c r="F31" s="85" t="str">
        <f t="shared" si="12"/>
        <v>-</v>
      </c>
      <c r="G31" s="51">
        <v>0.5</v>
      </c>
      <c r="H31" s="109">
        <f>H30+G31</f>
        <v>18.400000000000002</v>
      </c>
      <c r="I31" s="25">
        <v>6.9444444444444447E-4</v>
      </c>
      <c r="J31" s="35">
        <f>I31+J30</f>
        <v>2.1527777777777771E-2</v>
      </c>
      <c r="K31" s="25">
        <f>K30+I31</f>
        <v>0.35486111111111107</v>
      </c>
      <c r="L31" s="25">
        <f>L30+I31</f>
        <v>0.47986111111111107</v>
      </c>
      <c r="M31" s="25">
        <f>M30+I31</f>
        <v>0.53541666666666654</v>
      </c>
      <c r="N31" s="25">
        <f>N30+I31</f>
        <v>0.57708333333333328</v>
      </c>
      <c r="O31" s="25">
        <f>O30+I31</f>
        <v>0.61874999999999991</v>
      </c>
      <c r="P31" s="25">
        <v>0.65347222222222223</v>
      </c>
      <c r="Q31" s="25">
        <f>Q30+I31</f>
        <v>0.68819444444444433</v>
      </c>
      <c r="R31" s="26">
        <f>R30+I31</f>
        <v>0.75069444444444433</v>
      </c>
    </row>
    <row r="32" spans="1:18" ht="15" customHeight="1" x14ac:dyDescent="0.25">
      <c r="A32" s="86">
        <v>21</v>
      </c>
      <c r="B32" s="56" t="s">
        <v>45</v>
      </c>
      <c r="C32" s="114" t="s">
        <v>81</v>
      </c>
      <c r="D32" s="115" t="s">
        <v>97</v>
      </c>
      <c r="E32" s="116" t="s">
        <v>41</v>
      </c>
      <c r="F32" s="85" t="str">
        <f t="shared" si="12"/>
        <v>-</v>
      </c>
      <c r="G32" s="51">
        <v>0.7</v>
      </c>
      <c r="H32" s="109">
        <f>H31+G32</f>
        <v>19.100000000000001</v>
      </c>
      <c r="I32" s="25">
        <v>6.9444444444444447E-4</v>
      </c>
      <c r="J32" s="35">
        <f>I32+J31</f>
        <v>2.2222222222222216E-2</v>
      </c>
      <c r="K32" s="25">
        <f>K31+I32</f>
        <v>0.35555555555555551</v>
      </c>
      <c r="L32" s="25">
        <f>L31+I32</f>
        <v>0.48055555555555551</v>
      </c>
      <c r="M32" s="25">
        <f>M31+I32</f>
        <v>0.53611111111111098</v>
      </c>
      <c r="N32" s="25">
        <f>N31+I32</f>
        <v>0.57777777777777772</v>
      </c>
      <c r="O32" s="25">
        <f>O31+I32</f>
        <v>0.61944444444444435</v>
      </c>
      <c r="P32" s="25">
        <v>0.65416666666666667</v>
      </c>
      <c r="Q32" s="25">
        <f>Q31+I32</f>
        <v>0.68888888888888877</v>
      </c>
      <c r="R32" s="26">
        <f>SUM(R31+I32)</f>
        <v>0.75138888888888877</v>
      </c>
    </row>
    <row r="33" spans="1:18" ht="15" customHeight="1" x14ac:dyDescent="0.25">
      <c r="A33" s="86">
        <f t="shared" si="7"/>
        <v>22</v>
      </c>
      <c r="B33" s="108" t="s">
        <v>46</v>
      </c>
      <c r="C33" s="40" t="s">
        <v>81</v>
      </c>
      <c r="D33" s="40" t="s">
        <v>98</v>
      </c>
      <c r="E33" s="117" t="s">
        <v>41</v>
      </c>
      <c r="F33" s="85" t="str">
        <f t="shared" si="12"/>
        <v>-</v>
      </c>
      <c r="G33" s="51">
        <v>2.2999999999999998</v>
      </c>
      <c r="H33" s="109">
        <f t="shared" si="13"/>
        <v>21.400000000000002</v>
      </c>
      <c r="I33" s="25">
        <v>2.0833333333333333E-3</v>
      </c>
      <c r="J33" s="35">
        <f t="shared" si="10"/>
        <v>2.4305555555555549E-2</v>
      </c>
      <c r="K33" s="25">
        <f t="shared" si="1"/>
        <v>0.35763888888888884</v>
      </c>
      <c r="L33" s="25">
        <f t="shared" si="2"/>
        <v>0.48263888888888884</v>
      </c>
      <c r="M33" s="25">
        <f t="shared" si="3"/>
        <v>0.53819444444444431</v>
      </c>
      <c r="N33" s="25">
        <f t="shared" si="4"/>
        <v>0.57986111111111105</v>
      </c>
      <c r="O33" s="25">
        <f t="shared" si="5"/>
        <v>0.62152777777777768</v>
      </c>
      <c r="P33" s="25">
        <v>0.65625</v>
      </c>
      <c r="Q33" s="25">
        <f t="shared" ref="Q33:Q43" si="14">Q32+I33</f>
        <v>0.6909722222222221</v>
      </c>
      <c r="R33" s="26">
        <f t="shared" si="11"/>
        <v>0.7534722222222221</v>
      </c>
    </row>
    <row r="34" spans="1:18" ht="15" customHeight="1" x14ac:dyDescent="0.25">
      <c r="A34" s="86">
        <f t="shared" si="7"/>
        <v>23</v>
      </c>
      <c r="B34" s="108" t="s">
        <v>47</v>
      </c>
      <c r="C34" s="40" t="s">
        <v>81</v>
      </c>
      <c r="D34" s="40" t="s">
        <v>99</v>
      </c>
      <c r="E34" s="117" t="s">
        <v>41</v>
      </c>
      <c r="F34" s="85" t="str">
        <f t="shared" si="12"/>
        <v>-</v>
      </c>
      <c r="G34" s="51">
        <v>1.9</v>
      </c>
      <c r="H34" s="109">
        <f t="shared" si="13"/>
        <v>23.3</v>
      </c>
      <c r="I34" s="25">
        <v>1.3888888888888889E-3</v>
      </c>
      <c r="J34" s="35">
        <f t="shared" si="10"/>
        <v>2.5694444444444436E-2</v>
      </c>
      <c r="K34" s="25">
        <f t="shared" si="1"/>
        <v>0.35902777777777772</v>
      </c>
      <c r="L34" s="25">
        <f t="shared" si="2"/>
        <v>0.48402777777777772</v>
      </c>
      <c r="M34" s="25">
        <f t="shared" si="3"/>
        <v>0.53958333333333319</v>
      </c>
      <c r="N34" s="25">
        <f t="shared" si="4"/>
        <v>0.58124999999999993</v>
      </c>
      <c r="O34" s="25">
        <f t="shared" si="5"/>
        <v>0.62291666666666656</v>
      </c>
      <c r="P34" s="25">
        <v>0.65763888888888888</v>
      </c>
      <c r="Q34" s="25">
        <f t="shared" si="14"/>
        <v>0.69236111111111098</v>
      </c>
      <c r="R34" s="26">
        <f t="shared" si="11"/>
        <v>0.75486111111111098</v>
      </c>
    </row>
    <row r="35" spans="1:18" ht="15" customHeight="1" x14ac:dyDescent="0.25">
      <c r="A35" s="86">
        <f t="shared" si="7"/>
        <v>24</v>
      </c>
      <c r="B35" s="108" t="s">
        <v>114</v>
      </c>
      <c r="C35" s="40" t="s">
        <v>81</v>
      </c>
      <c r="D35" s="40" t="s">
        <v>100</v>
      </c>
      <c r="E35" s="117" t="s">
        <v>41</v>
      </c>
      <c r="F35" s="85" t="str">
        <f t="shared" si="12"/>
        <v>-</v>
      </c>
      <c r="G35" s="51">
        <v>0.9</v>
      </c>
      <c r="H35" s="109">
        <f t="shared" si="13"/>
        <v>24.2</v>
      </c>
      <c r="I35" s="25">
        <v>1.3888888888888889E-3</v>
      </c>
      <c r="J35" s="35">
        <f t="shared" si="10"/>
        <v>2.7083333333333324E-2</v>
      </c>
      <c r="K35" s="25">
        <f t="shared" si="1"/>
        <v>0.36041666666666661</v>
      </c>
      <c r="L35" s="25">
        <f t="shared" si="2"/>
        <v>0.48541666666666661</v>
      </c>
      <c r="M35" s="25">
        <f t="shared" si="3"/>
        <v>0.54097222222222208</v>
      </c>
      <c r="N35" s="25">
        <f t="shared" si="4"/>
        <v>0.58263888888888882</v>
      </c>
      <c r="O35" s="25">
        <f t="shared" si="5"/>
        <v>0.62430555555555545</v>
      </c>
      <c r="P35" s="25">
        <v>0.65902777777777777</v>
      </c>
      <c r="Q35" s="25">
        <f t="shared" si="14"/>
        <v>0.69374999999999987</v>
      </c>
      <c r="R35" s="26">
        <f t="shared" si="11"/>
        <v>0.75624999999999987</v>
      </c>
    </row>
    <row r="36" spans="1:18" ht="15" customHeight="1" x14ac:dyDescent="0.25">
      <c r="A36" s="86">
        <f t="shared" si="7"/>
        <v>25</v>
      </c>
      <c r="B36" s="118" t="s">
        <v>20</v>
      </c>
      <c r="C36" s="40" t="s">
        <v>100</v>
      </c>
      <c r="D36" s="40"/>
      <c r="E36" s="117" t="s">
        <v>43</v>
      </c>
      <c r="F36" s="85" t="str">
        <f t="shared" si="12"/>
        <v>-</v>
      </c>
      <c r="G36" s="51">
        <v>0.9</v>
      </c>
      <c r="H36" s="109">
        <f t="shared" si="13"/>
        <v>25.099999999999998</v>
      </c>
      <c r="I36" s="25">
        <v>1.3888888888888889E-3</v>
      </c>
      <c r="J36" s="35">
        <f t="shared" si="10"/>
        <v>2.8472222222222211E-2</v>
      </c>
      <c r="K36" s="25">
        <f t="shared" si="1"/>
        <v>0.36180555555555549</v>
      </c>
      <c r="L36" s="25">
        <f t="shared" si="2"/>
        <v>0.48680555555555549</v>
      </c>
      <c r="M36" s="25">
        <f t="shared" si="3"/>
        <v>0.54236111111111096</v>
      </c>
      <c r="N36" s="25">
        <f t="shared" si="4"/>
        <v>0.5840277777777777</v>
      </c>
      <c r="O36" s="25">
        <f t="shared" si="5"/>
        <v>0.62569444444444433</v>
      </c>
      <c r="P36" s="25">
        <v>0.66041666666666665</v>
      </c>
      <c r="Q36" s="25">
        <f t="shared" si="14"/>
        <v>0.69513888888888875</v>
      </c>
      <c r="R36" s="26">
        <f t="shared" si="11"/>
        <v>0.75763888888888875</v>
      </c>
    </row>
    <row r="37" spans="1:18" ht="15" customHeight="1" x14ac:dyDescent="0.25">
      <c r="A37" s="86">
        <f t="shared" si="7"/>
        <v>26</v>
      </c>
      <c r="B37" s="59" t="s">
        <v>53</v>
      </c>
      <c r="C37" s="40" t="s">
        <v>100</v>
      </c>
      <c r="D37" s="40"/>
      <c r="E37" s="117" t="s">
        <v>43</v>
      </c>
      <c r="F37" s="85" t="str">
        <f t="shared" si="12"/>
        <v>-</v>
      </c>
      <c r="G37" s="51">
        <v>1.5</v>
      </c>
      <c r="H37" s="109">
        <f t="shared" si="13"/>
        <v>26.599999999999998</v>
      </c>
      <c r="I37" s="25">
        <v>1.3888888888888889E-3</v>
      </c>
      <c r="J37" s="35">
        <f t="shared" si="10"/>
        <v>2.9861111111111099E-2</v>
      </c>
      <c r="K37" s="25">
        <f t="shared" si="1"/>
        <v>0.36319444444444438</v>
      </c>
      <c r="L37" s="25">
        <f t="shared" si="2"/>
        <v>0.48819444444444438</v>
      </c>
      <c r="M37" s="25">
        <f t="shared" si="3"/>
        <v>0.54374999999999984</v>
      </c>
      <c r="N37" s="25">
        <f t="shared" si="4"/>
        <v>0.58541666666666659</v>
      </c>
      <c r="O37" s="25">
        <f t="shared" si="5"/>
        <v>0.62708333333333321</v>
      </c>
      <c r="P37" s="25">
        <v>0.66180555555555554</v>
      </c>
      <c r="Q37" s="25">
        <f t="shared" si="14"/>
        <v>0.69652777777777763</v>
      </c>
      <c r="R37" s="26">
        <f t="shared" si="11"/>
        <v>0.75902777777777763</v>
      </c>
    </row>
    <row r="38" spans="1:18" ht="15" customHeight="1" x14ac:dyDescent="0.25">
      <c r="A38" s="86">
        <f t="shared" si="7"/>
        <v>27</v>
      </c>
      <c r="B38" s="59" t="s">
        <v>54</v>
      </c>
      <c r="C38" s="40" t="s">
        <v>100</v>
      </c>
      <c r="D38" s="40"/>
      <c r="E38" s="117" t="s">
        <v>43</v>
      </c>
      <c r="F38" s="85" t="str">
        <f t="shared" si="12"/>
        <v>-</v>
      </c>
      <c r="G38" s="51">
        <v>1.5</v>
      </c>
      <c r="H38" s="109">
        <f t="shared" si="13"/>
        <v>28.099999999999998</v>
      </c>
      <c r="I38" s="25">
        <v>1.3888888888888889E-3</v>
      </c>
      <c r="J38" s="35">
        <f t="shared" si="10"/>
        <v>3.1249999999999986E-2</v>
      </c>
      <c r="K38" s="25">
        <f>K37+I38</f>
        <v>0.36458333333333326</v>
      </c>
      <c r="L38" s="25">
        <f>L37+I38</f>
        <v>0.48958333333333326</v>
      </c>
      <c r="M38" s="25">
        <f>M37+I38</f>
        <v>0.54513888888888873</v>
      </c>
      <c r="N38" s="25">
        <f>N37+I38</f>
        <v>0.58680555555555547</v>
      </c>
      <c r="O38" s="25">
        <f>O37+I38</f>
        <v>0.6284722222222221</v>
      </c>
      <c r="P38" s="25">
        <v>0.66319444444444442</v>
      </c>
      <c r="Q38" s="25">
        <f>Q37+I38</f>
        <v>0.69791666666666652</v>
      </c>
      <c r="R38" s="26">
        <f t="shared" si="11"/>
        <v>0.76041666666666652</v>
      </c>
    </row>
    <row r="39" spans="1:18" ht="15" customHeight="1" x14ac:dyDescent="0.25">
      <c r="A39" s="86">
        <f t="shared" si="7"/>
        <v>28</v>
      </c>
      <c r="B39" s="59" t="s">
        <v>55</v>
      </c>
      <c r="C39" s="40" t="s">
        <v>100</v>
      </c>
      <c r="D39" s="40"/>
      <c r="E39" s="117" t="s">
        <v>43</v>
      </c>
      <c r="F39" s="85" t="str">
        <f t="shared" si="12"/>
        <v>-</v>
      </c>
      <c r="G39" s="51">
        <v>1.7</v>
      </c>
      <c r="H39" s="109">
        <f t="shared" si="13"/>
        <v>29.799999999999997</v>
      </c>
      <c r="I39" s="25">
        <v>1.3888888888888889E-3</v>
      </c>
      <c r="J39" s="35">
        <f t="shared" si="10"/>
        <v>3.2638888888888877E-2</v>
      </c>
      <c r="K39" s="25">
        <f t="shared" si="1"/>
        <v>0.36597222222222214</v>
      </c>
      <c r="L39" s="25">
        <f t="shared" si="2"/>
        <v>0.49097222222222214</v>
      </c>
      <c r="M39" s="25">
        <f t="shared" si="3"/>
        <v>0.54652777777777761</v>
      </c>
      <c r="N39" s="25">
        <f t="shared" si="4"/>
        <v>0.58819444444444435</v>
      </c>
      <c r="O39" s="25">
        <f t="shared" si="5"/>
        <v>0.62986111111111098</v>
      </c>
      <c r="P39" s="25">
        <v>0.6645833333333333</v>
      </c>
      <c r="Q39" s="25">
        <f t="shared" si="14"/>
        <v>0.6993055555555554</v>
      </c>
      <c r="R39" s="26">
        <f t="shared" si="11"/>
        <v>0.7618055555555554</v>
      </c>
    </row>
    <row r="40" spans="1:18" ht="15" customHeight="1" x14ac:dyDescent="0.25">
      <c r="A40" s="86">
        <f t="shared" si="7"/>
        <v>29</v>
      </c>
      <c r="B40" s="59" t="s">
        <v>56</v>
      </c>
      <c r="C40" s="40" t="s">
        <v>100</v>
      </c>
      <c r="D40" s="40"/>
      <c r="E40" s="117" t="s">
        <v>43</v>
      </c>
      <c r="F40" s="85">
        <f t="shared" si="12"/>
        <v>46.5</v>
      </c>
      <c r="G40" s="51">
        <v>3.1</v>
      </c>
      <c r="H40" s="109">
        <f t="shared" si="13"/>
        <v>32.9</v>
      </c>
      <c r="I40" s="25">
        <v>2.7777777777777779E-3</v>
      </c>
      <c r="J40" s="35">
        <f t="shared" si="10"/>
        <v>3.5416666666666652E-2</v>
      </c>
      <c r="K40" s="25">
        <f t="shared" si="1"/>
        <v>0.36874999999999991</v>
      </c>
      <c r="L40" s="25">
        <f t="shared" si="2"/>
        <v>0.49374999999999991</v>
      </c>
      <c r="M40" s="25">
        <f t="shared" si="3"/>
        <v>0.54930555555555538</v>
      </c>
      <c r="N40" s="25">
        <f t="shared" si="4"/>
        <v>0.59097222222222212</v>
      </c>
      <c r="O40" s="25">
        <f t="shared" si="5"/>
        <v>0.63263888888888875</v>
      </c>
      <c r="P40" s="25">
        <v>0.66736111111111107</v>
      </c>
      <c r="Q40" s="25">
        <f t="shared" si="14"/>
        <v>0.70208333333333317</v>
      </c>
      <c r="R40" s="26">
        <f t="shared" ref="R40:R43" si="15">SUM(R39+I40)</f>
        <v>0.76458333333333317</v>
      </c>
    </row>
    <row r="41" spans="1:18" ht="15" customHeight="1" x14ac:dyDescent="0.25">
      <c r="A41" s="86">
        <f t="shared" si="7"/>
        <v>30</v>
      </c>
      <c r="B41" s="59" t="s">
        <v>57</v>
      </c>
      <c r="C41" s="40"/>
      <c r="D41" s="40"/>
      <c r="E41" s="117" t="s">
        <v>44</v>
      </c>
      <c r="F41" s="85" t="str">
        <f t="shared" si="12"/>
        <v>-</v>
      </c>
      <c r="G41" s="51">
        <v>0.5</v>
      </c>
      <c r="H41" s="109">
        <f t="shared" si="13"/>
        <v>33.4</v>
      </c>
      <c r="I41" s="25">
        <v>6.9444444444444447E-4</v>
      </c>
      <c r="J41" s="35">
        <f t="shared" si="10"/>
        <v>3.6111111111111094E-2</v>
      </c>
      <c r="K41" s="25">
        <f t="shared" si="1"/>
        <v>0.36944444444444435</v>
      </c>
      <c r="L41" s="25">
        <f t="shared" si="2"/>
        <v>0.49444444444444435</v>
      </c>
      <c r="M41" s="25">
        <f t="shared" si="3"/>
        <v>0.54999999999999982</v>
      </c>
      <c r="N41" s="25">
        <f t="shared" si="4"/>
        <v>0.59166666666666656</v>
      </c>
      <c r="O41" s="25">
        <f t="shared" si="5"/>
        <v>0.63333333333333319</v>
      </c>
      <c r="P41" s="25">
        <v>0.66805555555555562</v>
      </c>
      <c r="Q41" s="25">
        <f t="shared" si="14"/>
        <v>0.70277777777777761</v>
      </c>
      <c r="R41" s="26">
        <f t="shared" si="15"/>
        <v>0.76527777777777761</v>
      </c>
    </row>
    <row r="42" spans="1:18" ht="15" customHeight="1" x14ac:dyDescent="0.25">
      <c r="A42" s="86">
        <f t="shared" si="7"/>
        <v>31</v>
      </c>
      <c r="B42" s="59" t="s">
        <v>58</v>
      </c>
      <c r="C42" s="40"/>
      <c r="D42" s="40"/>
      <c r="E42" s="117" t="s">
        <v>44</v>
      </c>
      <c r="F42" s="85">
        <f t="shared" si="12"/>
        <v>51</v>
      </c>
      <c r="G42" s="51">
        <v>3.4</v>
      </c>
      <c r="H42" s="109">
        <f t="shared" si="13"/>
        <v>36.799999999999997</v>
      </c>
      <c r="I42" s="25">
        <v>2.7777777777777779E-3</v>
      </c>
      <c r="J42" s="35">
        <f t="shared" si="10"/>
        <v>3.8888888888888869E-2</v>
      </c>
      <c r="K42" s="25">
        <f t="shared" si="1"/>
        <v>0.37222222222222212</v>
      </c>
      <c r="L42" s="25">
        <f t="shared" si="2"/>
        <v>0.49722222222222212</v>
      </c>
      <c r="M42" s="25">
        <f t="shared" si="3"/>
        <v>0.55277777777777759</v>
      </c>
      <c r="N42" s="25">
        <f t="shared" si="4"/>
        <v>0.59444444444444433</v>
      </c>
      <c r="O42" s="25">
        <f t="shared" si="5"/>
        <v>0.63611111111111096</v>
      </c>
      <c r="P42" s="25">
        <v>0.67083333333333339</v>
      </c>
      <c r="Q42" s="25">
        <f t="shared" si="14"/>
        <v>0.70555555555555538</v>
      </c>
      <c r="R42" s="26">
        <f t="shared" si="15"/>
        <v>0.76805555555555538</v>
      </c>
    </row>
    <row r="43" spans="1:18" ht="15" customHeight="1" x14ac:dyDescent="0.25">
      <c r="A43" s="86">
        <f t="shared" si="7"/>
        <v>32</v>
      </c>
      <c r="B43" s="59" t="s">
        <v>22</v>
      </c>
      <c r="C43" s="40"/>
      <c r="D43" s="40"/>
      <c r="E43" s="117" t="s">
        <v>44</v>
      </c>
      <c r="F43" s="85" t="str">
        <f t="shared" si="12"/>
        <v>-</v>
      </c>
      <c r="G43" s="51">
        <v>1.3</v>
      </c>
      <c r="H43" s="109">
        <f t="shared" si="13"/>
        <v>38.099999999999994</v>
      </c>
      <c r="I43" s="25">
        <v>1.3888888888888889E-3</v>
      </c>
      <c r="J43" s="35">
        <f t="shared" si="10"/>
        <v>4.027777777777776E-2</v>
      </c>
      <c r="K43" s="25">
        <f t="shared" si="1"/>
        <v>0.37361111111111101</v>
      </c>
      <c r="L43" s="25">
        <f t="shared" si="2"/>
        <v>0.49861111111111101</v>
      </c>
      <c r="M43" s="25">
        <f t="shared" si="3"/>
        <v>0.55416666666666647</v>
      </c>
      <c r="N43" s="25">
        <f t="shared" si="4"/>
        <v>0.59583333333333321</v>
      </c>
      <c r="O43" s="25">
        <f t="shared" si="5"/>
        <v>0.63749999999999984</v>
      </c>
      <c r="P43" s="25">
        <v>0.67222222222222217</v>
      </c>
      <c r="Q43" s="25">
        <f t="shared" si="14"/>
        <v>0.70694444444444426</v>
      </c>
      <c r="R43" s="26">
        <f t="shared" si="15"/>
        <v>0.76944444444444426</v>
      </c>
    </row>
    <row r="44" spans="1:18" ht="15" customHeight="1" x14ac:dyDescent="0.25">
      <c r="A44" s="86">
        <f t="shared" si="7"/>
        <v>33</v>
      </c>
      <c r="B44" s="59" t="s">
        <v>21</v>
      </c>
      <c r="C44" s="40"/>
      <c r="D44" s="40"/>
      <c r="E44" s="117" t="s">
        <v>44</v>
      </c>
      <c r="F44" s="85" t="str">
        <f t="shared" si="12"/>
        <v>-</v>
      </c>
      <c r="G44" s="51">
        <v>1</v>
      </c>
      <c r="H44" s="109">
        <f t="shared" si="13"/>
        <v>39.099999999999994</v>
      </c>
      <c r="I44" s="25">
        <v>1.3888888888888889E-3</v>
      </c>
      <c r="J44" s="35">
        <f t="shared" si="10"/>
        <v>4.166666666666665E-2</v>
      </c>
      <c r="K44" s="25">
        <f t="shared" ref="K44:K56" si="16">K43+I44</f>
        <v>0.37499999999999989</v>
      </c>
      <c r="L44" s="25">
        <f t="shared" ref="L44:L56" si="17">L43+I44</f>
        <v>0.49999999999999989</v>
      </c>
      <c r="M44" s="25">
        <f t="shared" ref="M44:M56" si="18">M43+I44</f>
        <v>0.55555555555555536</v>
      </c>
      <c r="N44" s="25">
        <f t="shared" ref="N44:N56" si="19">N43+I44</f>
        <v>0.5972222222222221</v>
      </c>
      <c r="O44" s="25">
        <f t="shared" ref="O44:O56" si="20">O43+I44</f>
        <v>0.63888888888888873</v>
      </c>
      <c r="P44" s="25">
        <v>0.67361111111111116</v>
      </c>
      <c r="Q44" s="25">
        <f t="shared" ref="Q44:Q62" si="21">Q43+I44</f>
        <v>0.70833333333333315</v>
      </c>
      <c r="R44" s="26">
        <f t="shared" ref="R44:R62" si="22">SUM(R43+I44)</f>
        <v>0.77083333333333315</v>
      </c>
    </row>
    <row r="45" spans="1:18" ht="15" customHeight="1" x14ac:dyDescent="0.25">
      <c r="A45" s="86">
        <f t="shared" si="7"/>
        <v>34</v>
      </c>
      <c r="B45" s="59" t="s">
        <v>23</v>
      </c>
      <c r="C45" s="40"/>
      <c r="D45" s="40"/>
      <c r="E45" s="117" t="s">
        <v>44</v>
      </c>
      <c r="F45" s="85" t="str">
        <f t="shared" si="12"/>
        <v>-</v>
      </c>
      <c r="G45" s="51">
        <v>1.3</v>
      </c>
      <c r="H45" s="109">
        <f t="shared" si="13"/>
        <v>40.399999999999991</v>
      </c>
      <c r="I45" s="25">
        <v>1.3888888888888889E-3</v>
      </c>
      <c r="J45" s="35">
        <f t="shared" si="10"/>
        <v>4.3055555555555541E-2</v>
      </c>
      <c r="K45" s="25">
        <f t="shared" si="16"/>
        <v>0.37638888888888877</v>
      </c>
      <c r="L45" s="25">
        <f t="shared" si="17"/>
        <v>0.50138888888888877</v>
      </c>
      <c r="M45" s="25">
        <f t="shared" si="18"/>
        <v>0.55694444444444424</v>
      </c>
      <c r="N45" s="25">
        <f t="shared" si="19"/>
        <v>0.59861111111111098</v>
      </c>
      <c r="O45" s="25">
        <f t="shared" si="20"/>
        <v>0.64027777777777761</v>
      </c>
      <c r="P45" s="25">
        <v>0.67499999999999993</v>
      </c>
      <c r="Q45" s="25">
        <f t="shared" si="21"/>
        <v>0.70972222222222203</v>
      </c>
      <c r="R45" s="26">
        <f t="shared" si="22"/>
        <v>0.77222222222222203</v>
      </c>
    </row>
    <row r="46" spans="1:18" ht="15" customHeight="1" x14ac:dyDescent="0.25">
      <c r="A46" s="86">
        <f t="shared" si="7"/>
        <v>35</v>
      </c>
      <c r="B46" s="59" t="s">
        <v>24</v>
      </c>
      <c r="C46" s="40"/>
      <c r="D46" s="40"/>
      <c r="E46" s="117" t="s">
        <v>44</v>
      </c>
      <c r="F46" s="85" t="str">
        <f t="shared" si="12"/>
        <v>-</v>
      </c>
      <c r="G46" s="24">
        <v>1.4</v>
      </c>
      <c r="H46" s="109">
        <f t="shared" si="13"/>
        <v>41.79999999999999</v>
      </c>
      <c r="I46" s="25">
        <v>1.3888888888888889E-3</v>
      </c>
      <c r="J46" s="35">
        <f t="shared" si="10"/>
        <v>4.4444444444444432E-2</v>
      </c>
      <c r="K46" s="25">
        <f t="shared" si="16"/>
        <v>0.37777777777777766</v>
      </c>
      <c r="L46" s="25">
        <f t="shared" si="17"/>
        <v>0.50277777777777766</v>
      </c>
      <c r="M46" s="25">
        <f t="shared" si="18"/>
        <v>0.55833333333333313</v>
      </c>
      <c r="N46" s="25">
        <f t="shared" si="19"/>
        <v>0.59999999999999987</v>
      </c>
      <c r="O46" s="25">
        <f t="shared" si="20"/>
        <v>0.6416666666666665</v>
      </c>
      <c r="P46" s="25">
        <v>0.67638888888888893</v>
      </c>
      <c r="Q46" s="25">
        <f t="shared" si="21"/>
        <v>0.71111111111111092</v>
      </c>
      <c r="R46" s="26">
        <f t="shared" si="22"/>
        <v>0.77361111111111092</v>
      </c>
    </row>
    <row r="47" spans="1:18" ht="15" customHeight="1" x14ac:dyDescent="0.25">
      <c r="A47" s="86">
        <f t="shared" si="7"/>
        <v>36</v>
      </c>
      <c r="B47" s="59" t="s">
        <v>25</v>
      </c>
      <c r="C47" s="40"/>
      <c r="D47" s="40"/>
      <c r="E47" s="117" t="s">
        <v>44</v>
      </c>
      <c r="F47" s="85" t="str">
        <f t="shared" si="12"/>
        <v>-</v>
      </c>
      <c r="G47" s="24">
        <v>1.1000000000000001</v>
      </c>
      <c r="H47" s="109">
        <f t="shared" si="13"/>
        <v>42.899999999999991</v>
      </c>
      <c r="I47" s="25">
        <v>1.3888888888888889E-3</v>
      </c>
      <c r="J47" s="35">
        <f t="shared" si="10"/>
        <v>4.5833333333333323E-2</v>
      </c>
      <c r="K47" s="25">
        <f t="shared" si="16"/>
        <v>0.37916666666666654</v>
      </c>
      <c r="L47" s="25">
        <f t="shared" si="17"/>
        <v>0.50416666666666654</v>
      </c>
      <c r="M47" s="25">
        <f t="shared" si="18"/>
        <v>0.55972222222222201</v>
      </c>
      <c r="N47" s="25">
        <f t="shared" si="19"/>
        <v>0.60138888888888875</v>
      </c>
      <c r="O47" s="25">
        <f t="shared" si="20"/>
        <v>0.64305555555555538</v>
      </c>
      <c r="P47" s="25">
        <v>0.6777777777777777</v>
      </c>
      <c r="Q47" s="25">
        <f t="shared" si="21"/>
        <v>0.7124999999999998</v>
      </c>
      <c r="R47" s="26">
        <f t="shared" si="22"/>
        <v>0.7749999999999998</v>
      </c>
    </row>
    <row r="48" spans="1:18" ht="15" customHeight="1" x14ac:dyDescent="0.25">
      <c r="A48" s="86">
        <f t="shared" si="7"/>
        <v>37</v>
      </c>
      <c r="B48" s="59" t="s">
        <v>26</v>
      </c>
      <c r="C48" s="40"/>
      <c r="D48" s="40"/>
      <c r="E48" s="117" t="s">
        <v>44</v>
      </c>
      <c r="F48" s="85" t="str">
        <f t="shared" si="12"/>
        <v>-</v>
      </c>
      <c r="G48" s="51">
        <v>0.9</v>
      </c>
      <c r="H48" s="34">
        <f t="shared" si="13"/>
        <v>43.79999999999999</v>
      </c>
      <c r="I48" s="25">
        <v>1.3888888888888889E-3</v>
      </c>
      <c r="J48" s="35">
        <f t="shared" si="10"/>
        <v>4.7222222222222214E-2</v>
      </c>
      <c r="K48" s="25">
        <f t="shared" si="16"/>
        <v>0.38055555555555542</v>
      </c>
      <c r="L48" s="25">
        <f t="shared" si="17"/>
        <v>0.50555555555555542</v>
      </c>
      <c r="M48" s="25">
        <f t="shared" si="18"/>
        <v>0.56111111111111089</v>
      </c>
      <c r="N48" s="25">
        <f t="shared" si="19"/>
        <v>0.60277777777777763</v>
      </c>
      <c r="O48" s="25">
        <f t="shared" si="20"/>
        <v>0.64444444444444426</v>
      </c>
      <c r="P48" s="25">
        <v>0.6791666666666667</v>
      </c>
      <c r="Q48" s="25">
        <f t="shared" si="21"/>
        <v>0.71388888888888868</v>
      </c>
      <c r="R48" s="26">
        <f t="shared" si="22"/>
        <v>0.77638888888888868</v>
      </c>
    </row>
    <row r="49" spans="1:18" ht="15" customHeight="1" x14ac:dyDescent="0.25">
      <c r="A49" s="86">
        <f t="shared" si="7"/>
        <v>38</v>
      </c>
      <c r="B49" s="59" t="s">
        <v>27</v>
      </c>
      <c r="C49" s="40"/>
      <c r="D49" s="40"/>
      <c r="E49" s="117" t="s">
        <v>44</v>
      </c>
      <c r="F49" s="85" t="str">
        <f t="shared" si="12"/>
        <v>-</v>
      </c>
      <c r="G49" s="51">
        <v>1.6</v>
      </c>
      <c r="H49" s="34">
        <f t="shared" si="13"/>
        <v>45.399999999999991</v>
      </c>
      <c r="I49" s="25">
        <v>1.3888888888888889E-3</v>
      </c>
      <c r="J49" s="35">
        <f t="shared" si="10"/>
        <v>4.8611111111111105E-2</v>
      </c>
      <c r="K49" s="25">
        <f t="shared" si="16"/>
        <v>0.38194444444444431</v>
      </c>
      <c r="L49" s="25">
        <f t="shared" si="17"/>
        <v>0.50694444444444431</v>
      </c>
      <c r="M49" s="25">
        <f t="shared" si="18"/>
        <v>0.56249999999999978</v>
      </c>
      <c r="N49" s="25">
        <f t="shared" si="19"/>
        <v>0.60416666666666652</v>
      </c>
      <c r="O49" s="25">
        <f t="shared" si="20"/>
        <v>0.64583333333333315</v>
      </c>
      <c r="P49" s="25">
        <v>0.68055555555555547</v>
      </c>
      <c r="Q49" s="25">
        <v>0.71527777777777779</v>
      </c>
      <c r="R49" s="26">
        <f t="shared" si="22"/>
        <v>0.77777777777777757</v>
      </c>
    </row>
    <row r="50" spans="1:18" ht="15" customHeight="1" x14ac:dyDescent="0.25">
      <c r="A50" s="86">
        <f t="shared" si="7"/>
        <v>39</v>
      </c>
      <c r="B50" s="59" t="s">
        <v>28</v>
      </c>
      <c r="C50" s="40"/>
      <c r="D50" s="40"/>
      <c r="E50" s="117" t="s">
        <v>44</v>
      </c>
      <c r="F50" s="85" t="str">
        <f t="shared" si="12"/>
        <v>-</v>
      </c>
      <c r="G50" s="51">
        <v>0.9</v>
      </c>
      <c r="H50" s="34">
        <f t="shared" si="13"/>
        <v>46.29999999999999</v>
      </c>
      <c r="I50" s="25">
        <v>1.3888888888888889E-3</v>
      </c>
      <c r="J50" s="35">
        <f t="shared" si="10"/>
        <v>4.9999999999999996E-2</v>
      </c>
      <c r="K50" s="25">
        <f t="shared" si="16"/>
        <v>0.38333333333333319</v>
      </c>
      <c r="L50" s="25">
        <f t="shared" si="17"/>
        <v>0.50833333333333319</v>
      </c>
      <c r="M50" s="25">
        <f t="shared" si="18"/>
        <v>0.56388888888888866</v>
      </c>
      <c r="N50" s="25">
        <f t="shared" si="19"/>
        <v>0.6055555555555554</v>
      </c>
      <c r="O50" s="25">
        <f t="shared" si="20"/>
        <v>0.64722222222222203</v>
      </c>
      <c r="P50" s="25">
        <v>0.68194444444444446</v>
      </c>
      <c r="Q50" s="25">
        <f t="shared" si="21"/>
        <v>0.71666666666666667</v>
      </c>
      <c r="R50" s="26">
        <f t="shared" si="22"/>
        <v>0.77916666666666645</v>
      </c>
    </row>
    <row r="51" spans="1:18" ht="15" customHeight="1" x14ac:dyDescent="0.25">
      <c r="A51" s="86">
        <f t="shared" si="7"/>
        <v>40</v>
      </c>
      <c r="B51" s="58" t="s">
        <v>29</v>
      </c>
      <c r="C51" s="40"/>
      <c r="D51" s="40"/>
      <c r="E51" s="117" t="s">
        <v>44</v>
      </c>
      <c r="F51" s="85" t="str">
        <f t="shared" si="12"/>
        <v>-</v>
      </c>
      <c r="G51" s="51">
        <v>2.2999999999999998</v>
      </c>
      <c r="H51" s="34">
        <f t="shared" si="13"/>
        <v>48.599999999999987</v>
      </c>
      <c r="I51" s="25">
        <v>2.0833333333333333E-3</v>
      </c>
      <c r="J51" s="35">
        <f t="shared" si="10"/>
        <v>5.2083333333333329E-2</v>
      </c>
      <c r="K51" s="25">
        <f t="shared" si="16"/>
        <v>0.38541666666666652</v>
      </c>
      <c r="L51" s="25">
        <f t="shared" si="17"/>
        <v>0.51041666666666652</v>
      </c>
      <c r="M51" s="25">
        <f t="shared" si="18"/>
        <v>0.56597222222222199</v>
      </c>
      <c r="N51" s="25">
        <f t="shared" si="19"/>
        <v>0.60763888888888873</v>
      </c>
      <c r="O51" s="25">
        <f t="shared" si="20"/>
        <v>0.64930555555555536</v>
      </c>
      <c r="P51" s="25">
        <v>0.68402777777777779</v>
      </c>
      <c r="Q51" s="25">
        <f t="shared" si="21"/>
        <v>0.71875</v>
      </c>
      <c r="R51" s="26">
        <f t="shared" si="22"/>
        <v>0.78124999999999978</v>
      </c>
    </row>
    <row r="52" spans="1:18" ht="15" customHeight="1" x14ac:dyDescent="0.25">
      <c r="A52" s="86">
        <f t="shared" si="7"/>
        <v>41</v>
      </c>
      <c r="B52" s="58" t="s">
        <v>30</v>
      </c>
      <c r="C52" s="40"/>
      <c r="D52" s="40"/>
      <c r="E52" s="117" t="s">
        <v>44</v>
      </c>
      <c r="F52" s="85" t="str">
        <f t="shared" si="12"/>
        <v>-</v>
      </c>
      <c r="G52" s="51">
        <v>2.4</v>
      </c>
      <c r="H52" s="34">
        <f t="shared" si="13"/>
        <v>50.999999999999986</v>
      </c>
      <c r="I52" s="25">
        <v>2.0833333333333333E-3</v>
      </c>
      <c r="J52" s="35">
        <f t="shared" si="10"/>
        <v>5.4166666666666662E-2</v>
      </c>
      <c r="K52" s="25">
        <f t="shared" si="16"/>
        <v>0.38749999999999984</v>
      </c>
      <c r="L52" s="25">
        <f t="shared" si="17"/>
        <v>0.51249999999999984</v>
      </c>
      <c r="M52" s="25">
        <f t="shared" si="18"/>
        <v>0.56805555555555531</v>
      </c>
      <c r="N52" s="25">
        <f t="shared" si="19"/>
        <v>0.60972222222222205</v>
      </c>
      <c r="O52" s="25">
        <f t="shared" si="20"/>
        <v>0.65138888888888868</v>
      </c>
      <c r="P52" s="25">
        <v>0.68611111111111101</v>
      </c>
      <c r="Q52" s="25">
        <f t="shared" si="21"/>
        <v>0.72083333333333333</v>
      </c>
      <c r="R52" s="26">
        <f t="shared" si="22"/>
        <v>0.7833333333333331</v>
      </c>
    </row>
    <row r="53" spans="1:18" ht="15" customHeight="1" x14ac:dyDescent="0.25">
      <c r="A53" s="86">
        <f t="shared" si="7"/>
        <v>42</v>
      </c>
      <c r="B53" s="58" t="s">
        <v>31</v>
      </c>
      <c r="C53" s="40"/>
      <c r="D53" s="40"/>
      <c r="E53" s="117" t="s">
        <v>44</v>
      </c>
      <c r="F53" s="85" t="str">
        <f t="shared" si="12"/>
        <v>-</v>
      </c>
      <c r="G53" s="51">
        <v>2.2999999999999998</v>
      </c>
      <c r="H53" s="34">
        <f t="shared" si="13"/>
        <v>53.299999999999983</v>
      </c>
      <c r="I53" s="25">
        <v>2.0833333333333333E-3</v>
      </c>
      <c r="J53" s="35">
        <f t="shared" si="10"/>
        <v>5.6249999999999994E-2</v>
      </c>
      <c r="K53" s="25">
        <f t="shared" si="16"/>
        <v>0.38958333333333317</v>
      </c>
      <c r="L53" s="25">
        <f t="shared" si="17"/>
        <v>0.51458333333333317</v>
      </c>
      <c r="M53" s="25">
        <f t="shared" si="18"/>
        <v>0.57013888888888864</v>
      </c>
      <c r="N53" s="25">
        <f t="shared" si="19"/>
        <v>0.61180555555555538</v>
      </c>
      <c r="O53" s="25">
        <f t="shared" si="20"/>
        <v>0.65347222222222201</v>
      </c>
      <c r="P53" s="25">
        <v>0.68819444444444444</v>
      </c>
      <c r="Q53" s="25">
        <f t="shared" si="21"/>
        <v>0.72291666666666665</v>
      </c>
      <c r="R53" s="26">
        <f t="shared" si="22"/>
        <v>0.78541666666666643</v>
      </c>
    </row>
    <row r="54" spans="1:18" ht="15" customHeight="1" x14ac:dyDescent="0.25">
      <c r="A54" s="86">
        <v>43</v>
      </c>
      <c r="B54" s="58" t="s">
        <v>119</v>
      </c>
      <c r="C54" s="40"/>
      <c r="D54" s="40"/>
      <c r="E54" s="117" t="s">
        <v>44</v>
      </c>
      <c r="F54" s="85" t="s">
        <v>70</v>
      </c>
      <c r="G54" s="51">
        <v>0.5</v>
      </c>
      <c r="H54" s="34">
        <v>53.8</v>
      </c>
      <c r="I54" s="25">
        <v>6.9444444444444447E-4</v>
      </c>
      <c r="J54" s="35">
        <v>5.6944444444444443E-2</v>
      </c>
      <c r="K54" s="25">
        <v>0.39027777777777778</v>
      </c>
      <c r="L54" s="25">
        <v>0.51527777777777783</v>
      </c>
      <c r="M54" s="25">
        <v>0.5708333333333333</v>
      </c>
      <c r="N54" s="25">
        <v>0.61249999999999993</v>
      </c>
      <c r="O54" s="25">
        <v>0.65416666666666667</v>
      </c>
      <c r="P54" s="25">
        <v>0.68888888888888899</v>
      </c>
      <c r="Q54" s="25">
        <v>0.72361111111111109</v>
      </c>
      <c r="R54" s="26">
        <v>0.78611111111111109</v>
      </c>
    </row>
    <row r="55" spans="1:18" ht="15" customHeight="1" x14ac:dyDescent="0.25">
      <c r="A55" s="86">
        <v>44</v>
      </c>
      <c r="B55" s="58" t="s">
        <v>115</v>
      </c>
      <c r="C55" s="40"/>
      <c r="D55" s="40"/>
      <c r="E55" s="117" t="s">
        <v>44</v>
      </c>
      <c r="F55" s="85" t="str">
        <f t="shared" si="12"/>
        <v>-</v>
      </c>
      <c r="G55" s="51">
        <v>0.8</v>
      </c>
      <c r="H55" s="34">
        <v>54.6</v>
      </c>
      <c r="I55" s="25">
        <v>6.9444444444444447E-4</v>
      </c>
      <c r="J55" s="35">
        <v>5.7638888888888885E-2</v>
      </c>
      <c r="K55" s="25">
        <v>0.39097222222222222</v>
      </c>
      <c r="L55" s="25">
        <v>0.51597222222222217</v>
      </c>
      <c r="M55" s="25">
        <v>0.57152777777777775</v>
      </c>
      <c r="N55" s="25">
        <v>0.61319444444444449</v>
      </c>
      <c r="O55" s="25">
        <v>0.65486111111111112</v>
      </c>
      <c r="P55" s="25">
        <v>0.68958333333333333</v>
      </c>
      <c r="Q55" s="25">
        <v>0.72430555555555554</v>
      </c>
      <c r="R55" s="26">
        <v>0.78680555555555554</v>
      </c>
    </row>
    <row r="56" spans="1:18" ht="15" customHeight="1" x14ac:dyDescent="0.25">
      <c r="A56" s="86">
        <f t="shared" si="7"/>
        <v>45</v>
      </c>
      <c r="B56" s="58" t="s">
        <v>32</v>
      </c>
      <c r="C56" s="40"/>
      <c r="D56" s="40"/>
      <c r="E56" s="117" t="s">
        <v>44</v>
      </c>
      <c r="F56" s="85" t="str">
        <f t="shared" si="12"/>
        <v>-</v>
      </c>
      <c r="G56" s="51">
        <v>2.7</v>
      </c>
      <c r="H56" s="34">
        <f t="shared" si="13"/>
        <v>57.300000000000004</v>
      </c>
      <c r="I56" s="25">
        <v>2.0833333333333333E-3</v>
      </c>
      <c r="J56" s="35">
        <f t="shared" si="10"/>
        <v>5.9722222222222218E-2</v>
      </c>
      <c r="K56" s="25">
        <f t="shared" si="16"/>
        <v>0.39305555555555555</v>
      </c>
      <c r="L56" s="25">
        <f t="shared" si="17"/>
        <v>0.51805555555555549</v>
      </c>
      <c r="M56" s="25">
        <f t="shared" si="18"/>
        <v>0.57361111111111107</v>
      </c>
      <c r="N56" s="25">
        <f t="shared" si="19"/>
        <v>0.61527777777777781</v>
      </c>
      <c r="O56" s="25">
        <f t="shared" si="20"/>
        <v>0.65694444444444444</v>
      </c>
      <c r="P56" s="25">
        <v>0.69166666666666676</v>
      </c>
      <c r="Q56" s="25">
        <f t="shared" si="21"/>
        <v>0.72638888888888886</v>
      </c>
      <c r="R56" s="26">
        <f t="shared" si="22"/>
        <v>0.78888888888888886</v>
      </c>
    </row>
    <row r="57" spans="1:18" ht="15" customHeight="1" x14ac:dyDescent="0.25">
      <c r="A57" s="86">
        <f t="shared" si="7"/>
        <v>46</v>
      </c>
      <c r="B57" s="58" t="s">
        <v>33</v>
      </c>
      <c r="C57" s="40"/>
      <c r="D57" s="40"/>
      <c r="E57" s="117" t="s">
        <v>44</v>
      </c>
      <c r="F57" s="85" t="str">
        <f t="shared" si="12"/>
        <v>-</v>
      </c>
      <c r="G57" s="51">
        <v>1.3</v>
      </c>
      <c r="H57" s="34">
        <f t="shared" si="13"/>
        <v>58.6</v>
      </c>
      <c r="I57" s="25">
        <v>1.3888888888888889E-3</v>
      </c>
      <c r="J57" s="35">
        <f t="shared" si="10"/>
        <v>6.1111111111111109E-2</v>
      </c>
      <c r="K57" s="25"/>
      <c r="L57" s="25"/>
      <c r="M57" s="25"/>
      <c r="N57" s="25"/>
      <c r="O57" s="25"/>
      <c r="P57" s="25">
        <v>0.69305555555555554</v>
      </c>
      <c r="Q57" s="25">
        <f t="shared" si="21"/>
        <v>0.72777777777777775</v>
      </c>
      <c r="R57" s="26">
        <f t="shared" si="22"/>
        <v>0.79027777777777775</v>
      </c>
    </row>
    <row r="58" spans="1:18" ht="15" customHeight="1" x14ac:dyDescent="0.25">
      <c r="A58" s="86">
        <v>47</v>
      </c>
      <c r="B58" s="58" t="s">
        <v>120</v>
      </c>
      <c r="C58" s="40"/>
      <c r="D58" s="40"/>
      <c r="E58" s="117" t="s">
        <v>44</v>
      </c>
      <c r="F58" s="85" t="s">
        <v>70</v>
      </c>
      <c r="G58" s="51">
        <v>0.9</v>
      </c>
      <c r="H58" s="34">
        <v>59.5</v>
      </c>
      <c r="I58" s="25">
        <v>6.9444444444444447E-4</v>
      </c>
      <c r="J58" s="35">
        <v>6.1805555555555558E-2</v>
      </c>
      <c r="K58" s="25"/>
      <c r="L58" s="25"/>
      <c r="M58" s="25"/>
      <c r="N58" s="25"/>
      <c r="O58" s="25"/>
      <c r="P58" s="25">
        <v>0.69374999999999998</v>
      </c>
      <c r="Q58" s="25">
        <v>0.7284722222222223</v>
      </c>
      <c r="R58" s="26">
        <v>0.7909722222222223</v>
      </c>
    </row>
    <row r="59" spans="1:18" ht="15" customHeight="1" x14ac:dyDescent="0.25">
      <c r="A59" s="86">
        <v>48</v>
      </c>
      <c r="B59" s="58" t="s">
        <v>34</v>
      </c>
      <c r="C59" s="40"/>
      <c r="D59" s="40"/>
      <c r="E59" s="117" t="s">
        <v>44</v>
      </c>
      <c r="F59" s="85" t="str">
        <f t="shared" si="12"/>
        <v>-</v>
      </c>
      <c r="G59" s="51">
        <v>2</v>
      </c>
      <c r="H59" s="34">
        <v>61.5</v>
      </c>
      <c r="I59" s="25">
        <v>1.3888888888888889E-3</v>
      </c>
      <c r="J59" s="35">
        <v>6.3194444444444442E-2</v>
      </c>
      <c r="K59" s="25"/>
      <c r="L59" s="25"/>
      <c r="M59" s="25"/>
      <c r="N59" s="25"/>
      <c r="O59" s="25"/>
      <c r="P59" s="25">
        <v>0.69513888888888886</v>
      </c>
      <c r="Q59" s="25">
        <v>0.72986111111111107</v>
      </c>
      <c r="R59" s="26">
        <v>0.79236111111111107</v>
      </c>
    </row>
    <row r="60" spans="1:18" ht="15" customHeight="1" x14ac:dyDescent="0.25">
      <c r="A60" s="86">
        <f t="shared" si="7"/>
        <v>49</v>
      </c>
      <c r="B60" s="58" t="s">
        <v>35</v>
      </c>
      <c r="C60" s="40"/>
      <c r="D60" s="40"/>
      <c r="E60" s="117" t="s">
        <v>44</v>
      </c>
      <c r="F60" s="85" t="str">
        <f t="shared" si="12"/>
        <v>-</v>
      </c>
      <c r="G60" s="52">
        <v>1.1000000000000001</v>
      </c>
      <c r="H60" s="34">
        <f t="shared" si="13"/>
        <v>62.6</v>
      </c>
      <c r="I60" s="25">
        <v>1.3888888888888889E-3</v>
      </c>
      <c r="J60" s="35">
        <f t="shared" si="10"/>
        <v>6.4583333333333326E-2</v>
      </c>
      <c r="K60" s="25"/>
      <c r="L60" s="25"/>
      <c r="M60" s="25"/>
      <c r="N60" s="25"/>
      <c r="O60" s="25"/>
      <c r="P60" s="25">
        <v>0.69652777777777775</v>
      </c>
      <c r="Q60" s="25">
        <f t="shared" si="21"/>
        <v>0.73124999999999996</v>
      </c>
      <c r="R60" s="26">
        <f t="shared" si="22"/>
        <v>0.79374999999999996</v>
      </c>
    </row>
    <row r="61" spans="1:18" ht="15" customHeight="1" x14ac:dyDescent="0.25">
      <c r="A61" s="86">
        <f t="shared" si="7"/>
        <v>50</v>
      </c>
      <c r="B61" s="58" t="s">
        <v>36</v>
      </c>
      <c r="C61" s="40"/>
      <c r="D61" s="40"/>
      <c r="E61" s="117" t="s">
        <v>44</v>
      </c>
      <c r="F61" s="85" t="str">
        <f t="shared" si="12"/>
        <v>-</v>
      </c>
      <c r="G61" s="52">
        <v>1.1000000000000001</v>
      </c>
      <c r="H61" s="34">
        <f t="shared" si="13"/>
        <v>63.7</v>
      </c>
      <c r="I61" s="25">
        <v>1.3888888888888889E-3</v>
      </c>
      <c r="J61" s="35">
        <f t="shared" si="10"/>
        <v>6.597222222222221E-2</v>
      </c>
      <c r="K61" s="25"/>
      <c r="L61" s="25"/>
      <c r="M61" s="25"/>
      <c r="N61" s="25"/>
      <c r="O61" s="25"/>
      <c r="P61" s="25">
        <v>0.69791666666666663</v>
      </c>
      <c r="Q61" s="25">
        <f t="shared" si="21"/>
        <v>0.73263888888888884</v>
      </c>
      <c r="R61" s="26">
        <f t="shared" si="22"/>
        <v>0.79513888888888884</v>
      </c>
    </row>
    <row r="62" spans="1:18" ht="15" customHeight="1" thickBot="1" x14ac:dyDescent="0.3">
      <c r="A62" s="107">
        <f t="shared" si="7"/>
        <v>51</v>
      </c>
      <c r="B62" s="119" t="s">
        <v>37</v>
      </c>
      <c r="C62" s="98"/>
      <c r="D62" s="98"/>
      <c r="E62" s="120" t="s">
        <v>44</v>
      </c>
      <c r="F62" s="121" t="str">
        <f t="shared" si="12"/>
        <v>-</v>
      </c>
      <c r="G62" s="122">
        <v>0.8</v>
      </c>
      <c r="H62" s="102">
        <f t="shared" si="13"/>
        <v>64.5</v>
      </c>
      <c r="I62" s="103">
        <v>1.3888888888888889E-3</v>
      </c>
      <c r="J62" s="104">
        <f t="shared" si="10"/>
        <v>6.7361111111111094E-2</v>
      </c>
      <c r="K62" s="103"/>
      <c r="L62" s="103"/>
      <c r="M62" s="103"/>
      <c r="N62" s="103"/>
      <c r="O62" s="103"/>
      <c r="P62" s="103">
        <v>0.69930555555555562</v>
      </c>
      <c r="Q62" s="103">
        <f t="shared" si="21"/>
        <v>0.73402777777777772</v>
      </c>
      <c r="R62" s="105">
        <f t="shared" si="22"/>
        <v>0.79652777777777772</v>
      </c>
    </row>
    <row r="63" spans="1:18" x14ac:dyDescent="0.25">
      <c r="A63" s="106"/>
      <c r="B63" s="171" t="s">
        <v>105</v>
      </c>
      <c r="C63" s="172"/>
      <c r="D63" s="172"/>
      <c r="E63" s="172"/>
      <c r="F63" s="172"/>
      <c r="G63" s="172"/>
      <c r="H63" s="172"/>
      <c r="I63" s="92"/>
      <c r="J63" s="93"/>
      <c r="K63" s="94"/>
      <c r="L63" s="95"/>
      <c r="M63" s="94"/>
      <c r="N63" s="95"/>
      <c r="O63" s="94"/>
      <c r="P63" s="94"/>
      <c r="Q63" s="94"/>
      <c r="R63" s="96"/>
    </row>
    <row r="64" spans="1:18" x14ac:dyDescent="0.25">
      <c r="B64" s="46" t="s">
        <v>61</v>
      </c>
      <c r="C64" s="18"/>
      <c r="D64" s="18"/>
      <c r="E64" s="13"/>
      <c r="F64" s="13"/>
      <c r="G64" s="14"/>
      <c r="H64" s="14"/>
      <c r="I64" s="11"/>
      <c r="J64" s="12"/>
      <c r="K64" s="13"/>
      <c r="L64" s="14"/>
      <c r="M64" s="13"/>
      <c r="N64" s="14"/>
      <c r="O64" s="13"/>
      <c r="P64" s="81"/>
      <c r="Q64" s="13"/>
      <c r="R64" s="20"/>
    </row>
    <row r="65" spans="2:18" ht="21.75" customHeight="1" x14ac:dyDescent="0.25">
      <c r="B65" s="145" t="s">
        <v>48</v>
      </c>
      <c r="C65" s="146"/>
      <c r="D65" s="146"/>
      <c r="E65" s="147"/>
      <c r="F65" s="147"/>
      <c r="G65" s="173" t="s">
        <v>137</v>
      </c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</row>
    <row r="66" spans="2:18" ht="15.75" customHeight="1" x14ac:dyDescent="0.25">
      <c r="B66" s="148" t="s">
        <v>136</v>
      </c>
      <c r="C66" s="148"/>
      <c r="D66" s="148"/>
      <c r="E66" s="148"/>
      <c r="F66" s="148"/>
      <c r="G66" s="174" t="s">
        <v>102</v>
      </c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47"/>
    </row>
    <row r="67" spans="2:18" x14ac:dyDescent="0.25">
      <c r="B67" s="145" t="s">
        <v>116</v>
      </c>
      <c r="C67" s="145"/>
      <c r="D67" s="145"/>
      <c r="E67" s="145"/>
      <c r="F67" s="145"/>
      <c r="G67" s="145"/>
      <c r="H67" s="145"/>
      <c r="I67" s="145"/>
      <c r="J67" s="145"/>
      <c r="K67" s="145"/>
      <c r="L67" s="149"/>
      <c r="M67" s="147"/>
      <c r="N67" s="149"/>
      <c r="O67" s="147"/>
      <c r="P67" s="147"/>
      <c r="Q67" s="147"/>
      <c r="R67" s="147"/>
    </row>
    <row r="68" spans="2:18" x14ac:dyDescent="0.25">
      <c r="B68" s="155" t="s">
        <v>145</v>
      </c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1"/>
    </row>
    <row r="69" spans="2:18" x14ac:dyDescent="0.25">
      <c r="B69" s="158"/>
      <c r="C69" s="158"/>
      <c r="D69" s="159" t="s">
        <v>149</v>
      </c>
      <c r="E69" s="159"/>
      <c r="F69" s="160"/>
      <c r="G69" s="160"/>
      <c r="H69" s="160"/>
      <c r="I69" s="160"/>
      <c r="J69" s="160"/>
      <c r="K69" s="160"/>
      <c r="L69" s="3"/>
      <c r="M69" s="2"/>
      <c r="N69" s="3"/>
      <c r="O69" s="2"/>
      <c r="P69" s="2"/>
      <c r="Q69" s="2"/>
      <c r="R69" s="2"/>
    </row>
    <row r="70" spans="2:18" x14ac:dyDescent="0.25">
      <c r="B70" s="161" t="s">
        <v>150</v>
      </c>
      <c r="C70" s="158"/>
      <c r="D70" s="158"/>
      <c r="E70" s="159"/>
      <c r="F70" s="160"/>
      <c r="G70" s="160"/>
      <c r="H70" s="160"/>
      <c r="I70" s="160"/>
      <c r="J70" s="160"/>
      <c r="K70" s="160"/>
      <c r="L70" s="14"/>
      <c r="M70" s="13"/>
      <c r="N70" s="14"/>
      <c r="O70" s="13"/>
      <c r="P70" s="81"/>
      <c r="Q70" s="13"/>
      <c r="R70" s="20"/>
    </row>
    <row r="71" spans="2:18" x14ac:dyDescent="0.25">
      <c r="B71" s="161" t="s">
        <v>151</v>
      </c>
      <c r="C71" s="158"/>
      <c r="D71" s="158"/>
      <c r="E71" s="158"/>
      <c r="F71" s="160"/>
      <c r="G71" s="160"/>
      <c r="H71" s="160"/>
      <c r="I71" s="160"/>
      <c r="J71" s="160"/>
      <c r="K71" s="160"/>
      <c r="L71" s="123"/>
      <c r="M71" s="123"/>
      <c r="N71" s="123"/>
      <c r="O71" s="123"/>
      <c r="P71" s="123"/>
      <c r="Q71" s="123"/>
      <c r="R71" s="20"/>
    </row>
    <row r="72" spans="2:18" ht="15" customHeight="1" x14ac:dyDescent="0.25">
      <c r="B72" s="162"/>
      <c r="C72" s="158"/>
      <c r="D72" s="158"/>
      <c r="E72" s="158"/>
      <c r="F72" s="160"/>
      <c r="G72" s="160"/>
      <c r="H72" s="160"/>
      <c r="I72" s="160"/>
      <c r="J72" s="160"/>
      <c r="K72" s="160"/>
      <c r="L72" s="124"/>
      <c r="M72" s="2"/>
      <c r="N72" s="3"/>
      <c r="O72" s="2"/>
      <c r="P72" s="2"/>
      <c r="Q72" s="2"/>
      <c r="R72" s="2"/>
    </row>
    <row r="73" spans="2:18" x14ac:dyDescent="0.25">
      <c r="B73" s="161" t="s">
        <v>154</v>
      </c>
      <c r="C73" s="158"/>
      <c r="D73" s="158"/>
      <c r="E73" s="158"/>
      <c r="F73" s="160"/>
      <c r="G73" s="160"/>
      <c r="H73" s="160"/>
      <c r="I73" s="160"/>
      <c r="J73" s="160"/>
      <c r="K73" s="160"/>
    </row>
    <row r="74" spans="2:18" x14ac:dyDescent="0.25">
      <c r="B74" s="161" t="s">
        <v>152</v>
      </c>
      <c r="C74" s="158"/>
      <c r="D74" s="158"/>
      <c r="E74" s="158"/>
      <c r="F74" s="160"/>
      <c r="G74" s="160"/>
      <c r="H74" s="160"/>
      <c r="I74" s="160"/>
      <c r="J74" s="160"/>
      <c r="K74" s="160"/>
    </row>
    <row r="75" spans="2:18" x14ac:dyDescent="0.25">
      <c r="B75" s="161" t="s">
        <v>155</v>
      </c>
      <c r="C75" s="158"/>
      <c r="D75" s="158"/>
      <c r="E75" s="158"/>
      <c r="F75" s="160"/>
      <c r="G75" s="160"/>
      <c r="H75" s="160"/>
      <c r="I75" s="160"/>
      <c r="J75" s="160"/>
      <c r="K75" s="160"/>
    </row>
    <row r="76" spans="2:18" x14ac:dyDescent="0.25">
      <c r="B76" s="161" t="s">
        <v>153</v>
      </c>
      <c r="C76" s="158"/>
      <c r="D76" s="158"/>
      <c r="E76" s="158"/>
      <c r="F76" s="160"/>
      <c r="G76" s="160"/>
      <c r="H76" s="160"/>
      <c r="I76" s="160"/>
      <c r="J76" s="160"/>
      <c r="K76" s="160"/>
    </row>
  </sheetData>
  <mergeCells count="17">
    <mergeCell ref="B63:H63"/>
    <mergeCell ref="G65:R65"/>
    <mergeCell ref="G66:Q66"/>
    <mergeCell ref="E2:I2"/>
    <mergeCell ref="E3:F3"/>
    <mergeCell ref="E8:F8"/>
    <mergeCell ref="G8:H8"/>
    <mergeCell ref="C9:C11"/>
    <mergeCell ref="J9:J11"/>
    <mergeCell ref="I9:I11"/>
    <mergeCell ref="L2:R6"/>
    <mergeCell ref="A9:A11"/>
    <mergeCell ref="E9:E11"/>
    <mergeCell ref="F9:F11"/>
    <mergeCell ref="G9:G11"/>
    <mergeCell ref="H9:H11"/>
    <mergeCell ref="D9:D11"/>
  </mergeCells>
  <pageMargins left="0.59055118110236227" right="0" top="0.39370078740157483" bottom="0.39370078740157483" header="0.19685039370078741" footer="0.19685039370078741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R76"/>
  <sheetViews>
    <sheetView topLeftCell="A44" zoomScaleNormal="100" workbookViewId="0">
      <selection sqref="A1:S77"/>
    </sheetView>
  </sheetViews>
  <sheetFormatPr defaultRowHeight="15" x14ac:dyDescent="0.25"/>
  <cols>
    <col min="2" max="2" width="49.28515625" bestFit="1" customWidth="1"/>
  </cols>
  <sheetData>
    <row r="2" spans="1:18" x14ac:dyDescent="0.25">
      <c r="B2" s="130" t="s">
        <v>138</v>
      </c>
      <c r="C2" s="16"/>
      <c r="D2" s="16"/>
      <c r="E2" s="2"/>
      <c r="F2" s="2"/>
      <c r="G2" s="3"/>
      <c r="H2" s="3"/>
      <c r="I2" s="4"/>
      <c r="J2" s="5"/>
      <c r="K2" s="2"/>
      <c r="L2" s="3"/>
      <c r="M2" s="3"/>
    </row>
    <row r="3" spans="1:18" ht="15" customHeight="1" x14ac:dyDescent="0.25">
      <c r="B3" s="130" t="s">
        <v>147</v>
      </c>
      <c r="C3" s="16"/>
      <c r="D3" s="16"/>
      <c r="E3" s="2"/>
      <c r="F3" s="2"/>
      <c r="G3" s="3"/>
      <c r="H3" s="3"/>
      <c r="I3" s="4"/>
      <c r="J3" s="5"/>
      <c r="K3" s="2"/>
      <c r="L3" s="184" t="s">
        <v>148</v>
      </c>
      <c r="M3" s="184"/>
      <c r="N3" s="184"/>
      <c r="O3" s="184"/>
      <c r="P3" s="184"/>
      <c r="Q3" s="184"/>
      <c r="R3" s="184"/>
    </row>
    <row r="4" spans="1:18" x14ac:dyDescent="0.25">
      <c r="B4" s="130"/>
      <c r="C4" s="16"/>
      <c r="D4" s="16"/>
      <c r="E4" s="2"/>
      <c r="F4" s="2"/>
      <c r="G4" s="3"/>
      <c r="H4" s="3"/>
      <c r="I4" s="4"/>
      <c r="J4" s="5"/>
      <c r="K4" s="2"/>
      <c r="L4" s="184"/>
      <c r="M4" s="184"/>
      <c r="N4" s="184"/>
      <c r="O4" s="184"/>
      <c r="P4" s="184"/>
      <c r="Q4" s="184"/>
      <c r="R4" s="184"/>
    </row>
    <row r="5" spans="1:18" x14ac:dyDescent="0.25">
      <c r="B5" s="130"/>
      <c r="C5" s="16"/>
      <c r="D5" s="16"/>
      <c r="E5" s="2"/>
      <c r="F5" s="2"/>
      <c r="G5" s="3"/>
      <c r="H5" s="3"/>
      <c r="I5" s="4"/>
      <c r="J5" s="5"/>
      <c r="K5" s="2"/>
      <c r="L5" s="184"/>
      <c r="M5" s="184"/>
      <c r="N5" s="184"/>
      <c r="O5" s="184"/>
      <c r="P5" s="184"/>
      <c r="Q5" s="184"/>
      <c r="R5" s="184"/>
    </row>
    <row r="6" spans="1:18" x14ac:dyDescent="0.25">
      <c r="B6" s="130" t="s">
        <v>133</v>
      </c>
      <c r="C6" s="16"/>
      <c r="D6" s="16"/>
      <c r="E6" s="175"/>
      <c r="F6" s="175"/>
      <c r="G6" s="175"/>
      <c r="H6" s="175"/>
      <c r="I6" s="175"/>
      <c r="J6" s="5"/>
      <c r="K6" s="2"/>
      <c r="L6" s="184"/>
      <c r="M6" s="184"/>
      <c r="N6" s="184"/>
      <c r="O6" s="184"/>
      <c r="P6" s="184"/>
      <c r="Q6" s="184"/>
      <c r="R6" s="184"/>
    </row>
    <row r="7" spans="1:18" x14ac:dyDescent="0.25">
      <c r="B7" s="53"/>
      <c r="C7" s="16"/>
      <c r="D7" s="16"/>
      <c r="E7" s="176"/>
      <c r="F7" s="176"/>
      <c r="G7" s="156"/>
      <c r="H7" s="157"/>
      <c r="I7" s="157"/>
      <c r="J7" s="157"/>
      <c r="K7" s="157"/>
      <c r="L7" s="184"/>
      <c r="M7" s="184"/>
      <c r="N7" s="184"/>
      <c r="O7" s="184"/>
      <c r="P7" s="184"/>
      <c r="Q7" s="184"/>
      <c r="R7" s="184"/>
    </row>
    <row r="8" spans="1:18" ht="15.75" thickBot="1" x14ac:dyDescent="0.3">
      <c r="B8" s="129" t="s">
        <v>132</v>
      </c>
      <c r="C8" s="17"/>
      <c r="D8" s="17"/>
      <c r="E8" s="177"/>
      <c r="F8" s="177"/>
      <c r="G8" s="178"/>
      <c r="H8" s="178"/>
      <c r="I8" s="6"/>
      <c r="J8" s="7"/>
      <c r="K8" s="22"/>
      <c r="L8" s="9"/>
      <c r="M8" s="9"/>
    </row>
    <row r="9" spans="1:18" x14ac:dyDescent="0.25">
      <c r="A9" s="185" t="s">
        <v>60</v>
      </c>
      <c r="B9" s="60" t="s">
        <v>0</v>
      </c>
      <c r="C9" s="190" t="s">
        <v>78</v>
      </c>
      <c r="D9" s="77"/>
      <c r="E9" s="193" t="s">
        <v>134</v>
      </c>
      <c r="F9" s="196" t="s">
        <v>1</v>
      </c>
      <c r="G9" s="196" t="s">
        <v>2</v>
      </c>
      <c r="H9" s="196" t="s">
        <v>3</v>
      </c>
      <c r="I9" s="197" t="s">
        <v>4</v>
      </c>
      <c r="J9" s="197" t="s">
        <v>5</v>
      </c>
      <c r="K9" s="61" t="s">
        <v>49</v>
      </c>
      <c r="L9" s="61" t="s">
        <v>49</v>
      </c>
      <c r="M9" s="61" t="s">
        <v>121</v>
      </c>
      <c r="N9" s="62" t="s">
        <v>49</v>
      </c>
      <c r="O9" s="62" t="s">
        <v>49</v>
      </c>
      <c r="P9" s="62" t="s">
        <v>49</v>
      </c>
      <c r="Q9" s="61" t="s">
        <v>121</v>
      </c>
      <c r="R9" s="63" t="s">
        <v>121</v>
      </c>
    </row>
    <row r="10" spans="1:18" ht="22.5" x14ac:dyDescent="0.25">
      <c r="A10" s="186"/>
      <c r="B10" s="64" t="s">
        <v>6</v>
      </c>
      <c r="C10" s="191"/>
      <c r="D10" s="79" t="s">
        <v>10</v>
      </c>
      <c r="E10" s="194"/>
      <c r="F10" s="194"/>
      <c r="G10" s="194"/>
      <c r="H10" s="194"/>
      <c r="I10" s="198"/>
      <c r="J10" s="198"/>
      <c r="K10" s="65" t="s">
        <v>7</v>
      </c>
      <c r="L10" s="65" t="s">
        <v>7</v>
      </c>
      <c r="M10" s="83" t="s">
        <v>7</v>
      </c>
      <c r="N10" s="65" t="s">
        <v>8</v>
      </c>
      <c r="O10" s="65" t="s">
        <v>7</v>
      </c>
      <c r="P10" s="65" t="s">
        <v>7</v>
      </c>
      <c r="Q10" s="65" t="s">
        <v>7</v>
      </c>
      <c r="R10" s="66" t="s">
        <v>7</v>
      </c>
    </row>
    <row r="11" spans="1:18" ht="15.75" thickBot="1" x14ac:dyDescent="0.3">
      <c r="A11" s="187"/>
      <c r="B11" s="67" t="s">
        <v>11</v>
      </c>
      <c r="C11" s="192"/>
      <c r="D11" s="78"/>
      <c r="E11" s="195"/>
      <c r="F11" s="195"/>
      <c r="G11" s="195"/>
      <c r="H11" s="195"/>
      <c r="I11" s="199"/>
      <c r="J11" s="199"/>
      <c r="K11" s="68" t="s">
        <v>71</v>
      </c>
      <c r="L11" s="68" t="s">
        <v>72</v>
      </c>
      <c r="M11" s="68" t="s">
        <v>131</v>
      </c>
      <c r="N11" s="68" t="s">
        <v>73</v>
      </c>
      <c r="O11" s="68" t="s">
        <v>74</v>
      </c>
      <c r="P11" s="68" t="s">
        <v>75</v>
      </c>
      <c r="Q11" s="68" t="s">
        <v>76</v>
      </c>
      <c r="R11" s="69" t="s">
        <v>77</v>
      </c>
    </row>
    <row r="12" spans="1:18" x14ac:dyDescent="0.25">
      <c r="A12" s="89">
        <v>1</v>
      </c>
      <c r="B12" s="70" t="s">
        <v>50</v>
      </c>
      <c r="C12" s="27"/>
      <c r="D12" s="27"/>
      <c r="E12" s="71" t="s">
        <v>44</v>
      </c>
      <c r="F12" s="28" t="str">
        <f t="shared" ref="F12" si="0">IF(G12&gt;0.9,G12/I12/24,"-")</f>
        <v>-</v>
      </c>
      <c r="G12" s="72">
        <v>0</v>
      </c>
      <c r="H12" s="72">
        <v>0</v>
      </c>
      <c r="I12" s="73" t="s">
        <v>9</v>
      </c>
      <c r="J12" s="74" t="s">
        <v>9</v>
      </c>
      <c r="K12" s="29">
        <v>0.25</v>
      </c>
      <c r="L12" s="29">
        <v>0.29166666666666669</v>
      </c>
      <c r="M12" s="29">
        <v>0.3263888888888889</v>
      </c>
      <c r="N12" s="29"/>
      <c r="O12" s="29"/>
      <c r="P12" s="29"/>
      <c r="Q12" s="29"/>
      <c r="R12" s="30"/>
    </row>
    <row r="13" spans="1:18" x14ac:dyDescent="0.25">
      <c r="A13" s="90">
        <f>SUM(A12+1)</f>
        <v>2</v>
      </c>
      <c r="B13" s="75" t="s">
        <v>36</v>
      </c>
      <c r="C13" s="31"/>
      <c r="D13" s="31"/>
      <c r="E13" s="32" t="s">
        <v>44</v>
      </c>
      <c r="F13" s="33" t="str">
        <f>IF(G13&gt;2.9,G13/I13/24,"-")</f>
        <v>-</v>
      </c>
      <c r="G13" s="51">
        <v>0.8</v>
      </c>
      <c r="H13" s="34">
        <f>H12+G13</f>
        <v>0.8</v>
      </c>
      <c r="I13" s="25">
        <v>1.3888888888888889E-3</v>
      </c>
      <c r="J13" s="35">
        <f>I13+J12</f>
        <v>1.3888888888888889E-3</v>
      </c>
      <c r="K13" s="25">
        <f t="shared" ref="K13:K39" si="1">K12+I13</f>
        <v>0.25138888888888888</v>
      </c>
      <c r="L13" s="25">
        <f t="shared" ref="L13:M39" si="2">L12+I13</f>
        <v>0.29305555555555557</v>
      </c>
      <c r="M13" s="25">
        <f t="shared" si="2"/>
        <v>0.32777777777777778</v>
      </c>
      <c r="N13" s="25"/>
      <c r="O13" s="25"/>
      <c r="P13" s="25"/>
      <c r="Q13" s="25"/>
      <c r="R13" s="26"/>
    </row>
    <row r="14" spans="1:18" x14ac:dyDescent="0.25">
      <c r="A14" s="90">
        <f t="shared" ref="A14:A59" si="3">SUM(A13+1)</f>
        <v>3</v>
      </c>
      <c r="B14" s="36" t="s">
        <v>35</v>
      </c>
      <c r="C14" s="31"/>
      <c r="D14" s="31"/>
      <c r="E14" s="32" t="s">
        <v>44</v>
      </c>
      <c r="F14" s="33" t="str">
        <f t="shared" ref="F14:F62" si="4">IF(G14&gt;2.9,G14/I14/24,"-")</f>
        <v>-</v>
      </c>
      <c r="G14" s="51">
        <v>1.1000000000000001</v>
      </c>
      <c r="H14" s="34">
        <f t="shared" ref="H14:H62" si="5">H13+G14</f>
        <v>1.9000000000000001</v>
      </c>
      <c r="I14" s="25">
        <v>1.3888888888888889E-3</v>
      </c>
      <c r="J14" s="35">
        <f t="shared" ref="J14:J62" si="6">I14+J13</f>
        <v>2.7777777777777779E-3</v>
      </c>
      <c r="K14" s="25">
        <f t="shared" si="1"/>
        <v>0.25277777777777777</v>
      </c>
      <c r="L14" s="25">
        <f t="shared" si="2"/>
        <v>0.29444444444444445</v>
      </c>
      <c r="M14" s="25">
        <v>0.32916666666666666</v>
      </c>
      <c r="N14" s="25"/>
      <c r="O14" s="25"/>
      <c r="P14" s="25"/>
      <c r="Q14" s="25"/>
      <c r="R14" s="26"/>
    </row>
    <row r="15" spans="1:18" x14ac:dyDescent="0.25">
      <c r="A15" s="90">
        <f t="shared" si="3"/>
        <v>4</v>
      </c>
      <c r="B15" s="36" t="s">
        <v>34</v>
      </c>
      <c r="C15" s="31"/>
      <c r="D15" s="31"/>
      <c r="E15" s="32" t="s">
        <v>44</v>
      </c>
      <c r="F15" s="33" t="str">
        <f t="shared" si="4"/>
        <v>-</v>
      </c>
      <c r="G15" s="51">
        <v>1.1000000000000001</v>
      </c>
      <c r="H15" s="34">
        <f t="shared" si="5"/>
        <v>3</v>
      </c>
      <c r="I15" s="25">
        <v>1.3888888888888889E-3</v>
      </c>
      <c r="J15" s="35">
        <f t="shared" si="6"/>
        <v>4.1666666666666666E-3</v>
      </c>
      <c r="K15" s="25">
        <f t="shared" si="1"/>
        <v>0.25416666666666665</v>
      </c>
      <c r="L15" s="25">
        <f t="shared" si="2"/>
        <v>0.29583333333333334</v>
      </c>
      <c r="M15" s="25">
        <v>0.33055555555555555</v>
      </c>
      <c r="N15" s="25"/>
      <c r="O15" s="25"/>
      <c r="P15" s="25"/>
      <c r="Q15" s="25"/>
      <c r="R15" s="26"/>
    </row>
    <row r="16" spans="1:18" x14ac:dyDescent="0.25">
      <c r="A16" s="90">
        <v>5</v>
      </c>
      <c r="B16" s="36" t="s">
        <v>120</v>
      </c>
      <c r="C16" s="31"/>
      <c r="D16" s="31"/>
      <c r="E16" s="32" t="s">
        <v>44</v>
      </c>
      <c r="F16" s="33" t="s">
        <v>70</v>
      </c>
      <c r="G16" s="51">
        <v>2</v>
      </c>
      <c r="H16" s="34">
        <v>5</v>
      </c>
      <c r="I16" s="25">
        <v>1.3888888888888889E-3</v>
      </c>
      <c r="J16" s="35">
        <v>5.5555555555555558E-3</v>
      </c>
      <c r="K16" s="25">
        <v>0.25555555555555559</v>
      </c>
      <c r="L16" s="25">
        <v>0.29722222222222222</v>
      </c>
      <c r="M16" s="25">
        <v>0.33194444444444443</v>
      </c>
      <c r="N16" s="25"/>
      <c r="O16" s="25"/>
      <c r="P16" s="25"/>
      <c r="Q16" s="25"/>
      <c r="R16" s="26"/>
    </row>
    <row r="17" spans="1:18" x14ac:dyDescent="0.25">
      <c r="A17" s="90">
        <v>6</v>
      </c>
      <c r="B17" s="36" t="s">
        <v>33</v>
      </c>
      <c r="C17" s="31"/>
      <c r="D17" s="31"/>
      <c r="E17" s="32" t="s">
        <v>44</v>
      </c>
      <c r="F17" s="33" t="str">
        <f t="shared" si="4"/>
        <v>-</v>
      </c>
      <c r="G17" s="51">
        <v>0.9</v>
      </c>
      <c r="H17" s="34">
        <v>5.9</v>
      </c>
      <c r="I17" s="25">
        <v>6.9444444444444447E-4</v>
      </c>
      <c r="J17" s="35">
        <v>6.2499999999999995E-3</v>
      </c>
      <c r="K17" s="25">
        <v>0.25625000000000003</v>
      </c>
      <c r="L17" s="25">
        <v>0.29791666666666666</v>
      </c>
      <c r="M17" s="25">
        <v>0.33263888888888887</v>
      </c>
      <c r="N17" s="25"/>
      <c r="O17" s="25"/>
      <c r="P17" s="25"/>
      <c r="Q17" s="25"/>
      <c r="R17" s="26"/>
    </row>
    <row r="18" spans="1:18" x14ac:dyDescent="0.25">
      <c r="A18" s="90">
        <f t="shared" si="3"/>
        <v>7</v>
      </c>
      <c r="B18" s="36" t="s">
        <v>32</v>
      </c>
      <c r="C18" s="31"/>
      <c r="D18" s="31"/>
      <c r="E18" s="32" t="s">
        <v>44</v>
      </c>
      <c r="F18" s="33" t="str">
        <f t="shared" si="4"/>
        <v>-</v>
      </c>
      <c r="G18" s="51">
        <v>1.3</v>
      </c>
      <c r="H18" s="34">
        <f t="shared" si="5"/>
        <v>7.2</v>
      </c>
      <c r="I18" s="25">
        <v>1.3888888888888889E-3</v>
      </c>
      <c r="J18" s="35">
        <f t="shared" si="6"/>
        <v>7.6388888888888886E-3</v>
      </c>
      <c r="K18" s="25">
        <f t="shared" si="1"/>
        <v>0.25763888888888892</v>
      </c>
      <c r="L18" s="25">
        <f t="shared" si="2"/>
        <v>0.29930555555555555</v>
      </c>
      <c r="M18" s="25">
        <v>0.33402777777777781</v>
      </c>
      <c r="N18" s="37">
        <v>0.39305555555555555</v>
      </c>
      <c r="O18" s="37">
        <v>0.5180555555555556</v>
      </c>
      <c r="P18" s="37">
        <v>0.57361111111111118</v>
      </c>
      <c r="Q18" s="37">
        <v>0.61527777777777781</v>
      </c>
      <c r="R18" s="38">
        <v>0.65694444444444444</v>
      </c>
    </row>
    <row r="19" spans="1:18" x14ac:dyDescent="0.25">
      <c r="A19" s="90">
        <f t="shared" si="3"/>
        <v>8</v>
      </c>
      <c r="B19" s="36" t="s">
        <v>115</v>
      </c>
      <c r="C19" s="31"/>
      <c r="D19" s="31"/>
      <c r="E19" s="32" t="s">
        <v>44</v>
      </c>
      <c r="F19" s="33" t="str">
        <f t="shared" si="4"/>
        <v>-</v>
      </c>
      <c r="G19" s="51">
        <v>2.7</v>
      </c>
      <c r="H19" s="34">
        <f t="shared" si="5"/>
        <v>9.9</v>
      </c>
      <c r="I19" s="25">
        <v>2.0833333333333333E-3</v>
      </c>
      <c r="J19" s="35">
        <f t="shared" si="6"/>
        <v>9.7222222222222224E-3</v>
      </c>
      <c r="K19" s="25">
        <f t="shared" si="1"/>
        <v>0.25972222222222224</v>
      </c>
      <c r="L19" s="25">
        <f t="shared" si="2"/>
        <v>0.30138888888888887</v>
      </c>
      <c r="M19" s="25">
        <v>0.33611111111111108</v>
      </c>
      <c r="N19" s="25">
        <f t="shared" ref="N19:N39" si="7">N18+I19</f>
        <v>0.39513888888888887</v>
      </c>
      <c r="O19" s="25">
        <f t="shared" ref="O19:O39" si="8">O18+I19</f>
        <v>0.52013888888888893</v>
      </c>
      <c r="P19" s="25">
        <f t="shared" ref="P19:P39" si="9">P18+I19</f>
        <v>0.57569444444444451</v>
      </c>
      <c r="Q19" s="25">
        <f t="shared" ref="Q19:Q39" si="10">Q18+I19</f>
        <v>0.61736111111111114</v>
      </c>
      <c r="R19" s="26">
        <f t="shared" ref="R19:R39" si="11">SUM(R18+I19)</f>
        <v>0.65902777777777777</v>
      </c>
    </row>
    <row r="20" spans="1:18" x14ac:dyDescent="0.25">
      <c r="A20" s="90">
        <v>9</v>
      </c>
      <c r="B20" s="36" t="s">
        <v>119</v>
      </c>
      <c r="C20" s="31"/>
      <c r="D20" s="31"/>
      <c r="E20" s="32" t="s">
        <v>44</v>
      </c>
      <c r="F20" s="33" t="s">
        <v>70</v>
      </c>
      <c r="G20" s="51">
        <v>0.8</v>
      </c>
      <c r="H20" s="34">
        <v>10.7</v>
      </c>
      <c r="I20" s="25">
        <v>6.9444444444444447E-4</v>
      </c>
      <c r="J20" s="35">
        <v>1.0416666666666666E-2</v>
      </c>
      <c r="K20" s="25">
        <v>0.26041666666666669</v>
      </c>
      <c r="L20" s="25">
        <v>0.30208333333333331</v>
      </c>
      <c r="M20" s="25">
        <v>0.33680555555555558</v>
      </c>
      <c r="N20" s="25">
        <v>0.39583333333333331</v>
      </c>
      <c r="O20" s="25">
        <v>0.52083333333333337</v>
      </c>
      <c r="P20" s="25">
        <v>0.57638888888888895</v>
      </c>
      <c r="Q20" s="25">
        <v>0.61805555555555558</v>
      </c>
      <c r="R20" s="26">
        <v>0.65972222222222221</v>
      </c>
    </row>
    <row r="21" spans="1:18" x14ac:dyDescent="0.25">
      <c r="A21" s="90">
        <v>10</v>
      </c>
      <c r="B21" s="36" t="s">
        <v>31</v>
      </c>
      <c r="C21" s="31"/>
      <c r="D21" s="31"/>
      <c r="E21" s="32" t="s">
        <v>44</v>
      </c>
      <c r="F21" s="33" t="str">
        <f t="shared" si="4"/>
        <v>-</v>
      </c>
      <c r="G21" s="51">
        <v>0.5</v>
      </c>
      <c r="H21" s="34">
        <v>11.2</v>
      </c>
      <c r="I21" s="25">
        <v>6.9444444444444447E-4</v>
      </c>
      <c r="J21" s="35">
        <v>1.1111111111111112E-2</v>
      </c>
      <c r="K21" s="25">
        <v>0.26111111111111113</v>
      </c>
      <c r="L21" s="25">
        <v>0.30277777777777776</v>
      </c>
      <c r="M21" s="25">
        <v>0.33749999999999997</v>
      </c>
      <c r="N21" s="25">
        <v>0.39652777777777781</v>
      </c>
      <c r="O21" s="25">
        <v>0.52152777777777781</v>
      </c>
      <c r="P21" s="25">
        <v>0.57708333333333328</v>
      </c>
      <c r="Q21" s="25">
        <v>0.61875000000000002</v>
      </c>
      <c r="R21" s="26">
        <v>0.66041666666666665</v>
      </c>
    </row>
    <row r="22" spans="1:18" x14ac:dyDescent="0.25">
      <c r="A22" s="90">
        <v>11</v>
      </c>
      <c r="B22" s="36" t="s">
        <v>30</v>
      </c>
      <c r="C22" s="31"/>
      <c r="D22" s="31"/>
      <c r="E22" s="32" t="s">
        <v>44</v>
      </c>
      <c r="F22" s="33" t="str">
        <f t="shared" si="4"/>
        <v>-</v>
      </c>
      <c r="G22" s="51">
        <v>2.2999999999999998</v>
      </c>
      <c r="H22" s="34">
        <f t="shared" si="5"/>
        <v>13.5</v>
      </c>
      <c r="I22" s="25">
        <v>2.0833333333333333E-3</v>
      </c>
      <c r="J22" s="35">
        <f t="shared" si="6"/>
        <v>1.3194444444444444E-2</v>
      </c>
      <c r="K22" s="25">
        <f t="shared" si="1"/>
        <v>0.26319444444444445</v>
      </c>
      <c r="L22" s="25">
        <f t="shared" si="2"/>
        <v>0.30486111111111108</v>
      </c>
      <c r="M22" s="25">
        <v>0.33958333333333335</v>
      </c>
      <c r="N22" s="25">
        <f t="shared" si="7"/>
        <v>0.39861111111111114</v>
      </c>
      <c r="O22" s="25">
        <f t="shared" si="8"/>
        <v>0.52361111111111114</v>
      </c>
      <c r="P22" s="25">
        <f t="shared" si="9"/>
        <v>0.57916666666666661</v>
      </c>
      <c r="Q22" s="25">
        <f t="shared" si="10"/>
        <v>0.62083333333333335</v>
      </c>
      <c r="R22" s="26">
        <f t="shared" si="11"/>
        <v>0.66249999999999998</v>
      </c>
    </row>
    <row r="23" spans="1:18" x14ac:dyDescent="0.25">
      <c r="A23" s="90">
        <f t="shared" si="3"/>
        <v>12</v>
      </c>
      <c r="B23" s="36" t="s">
        <v>29</v>
      </c>
      <c r="C23" s="31"/>
      <c r="D23" s="31"/>
      <c r="E23" s="32" t="s">
        <v>44</v>
      </c>
      <c r="F23" s="33" t="str">
        <f t="shared" si="4"/>
        <v>-</v>
      </c>
      <c r="G23" s="51">
        <v>2.4</v>
      </c>
      <c r="H23" s="34">
        <f t="shared" si="5"/>
        <v>15.9</v>
      </c>
      <c r="I23" s="25">
        <v>2.0833333333333333E-3</v>
      </c>
      <c r="J23" s="35">
        <f t="shared" si="6"/>
        <v>1.5277777777777777E-2</v>
      </c>
      <c r="K23" s="25">
        <f t="shared" si="1"/>
        <v>0.26527777777777778</v>
      </c>
      <c r="L23" s="25">
        <f t="shared" si="2"/>
        <v>0.30694444444444441</v>
      </c>
      <c r="M23" s="25">
        <v>0.34166666666666662</v>
      </c>
      <c r="N23" s="25">
        <f t="shared" si="7"/>
        <v>0.40069444444444446</v>
      </c>
      <c r="O23" s="25">
        <f t="shared" si="8"/>
        <v>0.52569444444444446</v>
      </c>
      <c r="P23" s="25">
        <f t="shared" si="9"/>
        <v>0.58124999999999993</v>
      </c>
      <c r="Q23" s="25">
        <f t="shared" si="10"/>
        <v>0.62291666666666667</v>
      </c>
      <c r="R23" s="26">
        <f t="shared" si="11"/>
        <v>0.6645833333333333</v>
      </c>
    </row>
    <row r="24" spans="1:18" x14ac:dyDescent="0.25">
      <c r="A24" s="90">
        <f t="shared" si="3"/>
        <v>13</v>
      </c>
      <c r="B24" s="36" t="s">
        <v>28</v>
      </c>
      <c r="C24" s="31"/>
      <c r="D24" s="31"/>
      <c r="E24" s="32" t="s">
        <v>44</v>
      </c>
      <c r="F24" s="33" t="str">
        <f t="shared" si="4"/>
        <v>-</v>
      </c>
      <c r="G24" s="51">
        <v>2.2999999999999998</v>
      </c>
      <c r="H24" s="34">
        <f t="shared" si="5"/>
        <v>18.2</v>
      </c>
      <c r="I24" s="25">
        <v>2.0833333333333333E-3</v>
      </c>
      <c r="J24" s="35">
        <f t="shared" si="6"/>
        <v>1.7361111111111112E-2</v>
      </c>
      <c r="K24" s="25">
        <f t="shared" si="1"/>
        <v>0.2673611111111111</v>
      </c>
      <c r="L24" s="25">
        <f t="shared" si="2"/>
        <v>0.30902777777777773</v>
      </c>
      <c r="M24" s="25">
        <v>0.34375</v>
      </c>
      <c r="N24" s="25">
        <f t="shared" si="7"/>
        <v>0.40277777777777779</v>
      </c>
      <c r="O24" s="25">
        <f t="shared" si="8"/>
        <v>0.52777777777777779</v>
      </c>
      <c r="P24" s="25">
        <f t="shared" si="9"/>
        <v>0.58333333333333326</v>
      </c>
      <c r="Q24" s="25">
        <f t="shared" si="10"/>
        <v>0.625</v>
      </c>
      <c r="R24" s="26">
        <f t="shared" si="11"/>
        <v>0.66666666666666663</v>
      </c>
    </row>
    <row r="25" spans="1:18" x14ac:dyDescent="0.25">
      <c r="A25" s="90">
        <f t="shared" si="3"/>
        <v>14</v>
      </c>
      <c r="B25" s="36" t="s">
        <v>27</v>
      </c>
      <c r="C25" s="31"/>
      <c r="D25" s="31"/>
      <c r="E25" s="32" t="s">
        <v>44</v>
      </c>
      <c r="F25" s="33" t="str">
        <f t="shared" si="4"/>
        <v>-</v>
      </c>
      <c r="G25" s="51">
        <v>1</v>
      </c>
      <c r="H25" s="34">
        <f t="shared" si="5"/>
        <v>19.2</v>
      </c>
      <c r="I25" s="25">
        <v>1.3888888888888889E-3</v>
      </c>
      <c r="J25" s="35">
        <f t="shared" si="6"/>
        <v>1.8749999999999999E-2</v>
      </c>
      <c r="K25" s="25">
        <f t="shared" si="1"/>
        <v>0.26874999999999999</v>
      </c>
      <c r="L25" s="25">
        <f t="shared" si="2"/>
        <v>0.31041666666666662</v>
      </c>
      <c r="M25" s="25">
        <v>0.34513888888888888</v>
      </c>
      <c r="N25" s="25">
        <f t="shared" si="7"/>
        <v>0.40416666666666667</v>
      </c>
      <c r="O25" s="25">
        <f t="shared" si="8"/>
        <v>0.52916666666666667</v>
      </c>
      <c r="P25" s="25">
        <f t="shared" si="9"/>
        <v>0.58472222222222214</v>
      </c>
      <c r="Q25" s="25">
        <f t="shared" si="10"/>
        <v>0.62638888888888888</v>
      </c>
      <c r="R25" s="26">
        <f t="shared" si="11"/>
        <v>0.66805555555555551</v>
      </c>
    </row>
    <row r="26" spans="1:18" x14ac:dyDescent="0.25">
      <c r="A26" s="90">
        <f t="shared" si="3"/>
        <v>15</v>
      </c>
      <c r="B26" s="36" t="s">
        <v>26</v>
      </c>
      <c r="C26" s="31"/>
      <c r="D26" s="31"/>
      <c r="E26" s="32" t="s">
        <v>44</v>
      </c>
      <c r="F26" s="33" t="str">
        <f t="shared" si="4"/>
        <v>-</v>
      </c>
      <c r="G26" s="51">
        <v>1.5</v>
      </c>
      <c r="H26" s="34">
        <f t="shared" si="5"/>
        <v>20.7</v>
      </c>
      <c r="I26" s="25">
        <v>1.3888888888888889E-3</v>
      </c>
      <c r="J26" s="35">
        <f t="shared" si="6"/>
        <v>2.0138888888888887E-2</v>
      </c>
      <c r="K26" s="25">
        <f t="shared" si="1"/>
        <v>0.27013888888888887</v>
      </c>
      <c r="L26" s="25">
        <f t="shared" si="2"/>
        <v>0.3118055555555555</v>
      </c>
      <c r="M26" s="25">
        <v>0.34652777777777777</v>
      </c>
      <c r="N26" s="25">
        <f t="shared" si="7"/>
        <v>0.40555555555555556</v>
      </c>
      <c r="O26" s="25">
        <f t="shared" si="8"/>
        <v>0.53055555555555556</v>
      </c>
      <c r="P26" s="25">
        <f t="shared" si="9"/>
        <v>0.58611111111111103</v>
      </c>
      <c r="Q26" s="25">
        <f t="shared" si="10"/>
        <v>0.62777777777777777</v>
      </c>
      <c r="R26" s="26">
        <f t="shared" si="11"/>
        <v>0.6694444444444444</v>
      </c>
    </row>
    <row r="27" spans="1:18" x14ac:dyDescent="0.25">
      <c r="A27" s="90">
        <f t="shared" si="3"/>
        <v>16</v>
      </c>
      <c r="B27" s="36" t="s">
        <v>25</v>
      </c>
      <c r="C27" s="31"/>
      <c r="D27" s="31"/>
      <c r="E27" s="32" t="s">
        <v>44</v>
      </c>
      <c r="F27" s="33" t="str">
        <f t="shared" si="4"/>
        <v>-</v>
      </c>
      <c r="G27" s="51">
        <v>0.9</v>
      </c>
      <c r="H27" s="34">
        <f t="shared" si="5"/>
        <v>21.599999999999998</v>
      </c>
      <c r="I27" s="25">
        <v>1.3888888888888889E-3</v>
      </c>
      <c r="J27" s="35">
        <f t="shared" si="6"/>
        <v>2.1527777777777774E-2</v>
      </c>
      <c r="K27" s="25">
        <f t="shared" si="1"/>
        <v>0.27152777777777776</v>
      </c>
      <c r="L27" s="25">
        <f t="shared" si="2"/>
        <v>0.31319444444444439</v>
      </c>
      <c r="M27" s="25">
        <v>0.34791666666666665</v>
      </c>
      <c r="N27" s="25">
        <f t="shared" si="7"/>
        <v>0.40694444444444444</v>
      </c>
      <c r="O27" s="25">
        <f t="shared" si="8"/>
        <v>0.53194444444444444</v>
      </c>
      <c r="P27" s="25">
        <f t="shared" si="9"/>
        <v>0.58749999999999991</v>
      </c>
      <c r="Q27" s="25">
        <f t="shared" si="10"/>
        <v>0.62916666666666665</v>
      </c>
      <c r="R27" s="26">
        <f t="shared" si="11"/>
        <v>0.67083333333333328</v>
      </c>
    </row>
    <row r="28" spans="1:18" x14ac:dyDescent="0.25">
      <c r="A28" s="90">
        <f t="shared" si="3"/>
        <v>17</v>
      </c>
      <c r="B28" s="36" t="s">
        <v>24</v>
      </c>
      <c r="C28" s="31"/>
      <c r="D28" s="31"/>
      <c r="E28" s="32" t="s">
        <v>44</v>
      </c>
      <c r="F28" s="33" t="str">
        <f t="shared" si="4"/>
        <v>-</v>
      </c>
      <c r="G28" s="76">
        <v>1.1000000000000001</v>
      </c>
      <c r="H28" s="34">
        <f t="shared" si="5"/>
        <v>22.7</v>
      </c>
      <c r="I28" s="25">
        <v>1.3888888888888889E-3</v>
      </c>
      <c r="J28" s="35">
        <f t="shared" si="6"/>
        <v>2.2916666666666662E-2</v>
      </c>
      <c r="K28" s="25">
        <f t="shared" si="1"/>
        <v>0.27291666666666664</v>
      </c>
      <c r="L28" s="25">
        <f t="shared" si="2"/>
        <v>0.31458333333333327</v>
      </c>
      <c r="M28" s="25">
        <v>0.34930555555555554</v>
      </c>
      <c r="N28" s="25">
        <f t="shared" si="7"/>
        <v>0.40833333333333333</v>
      </c>
      <c r="O28" s="25">
        <f t="shared" si="8"/>
        <v>0.53333333333333333</v>
      </c>
      <c r="P28" s="25">
        <f t="shared" si="9"/>
        <v>0.5888888888888888</v>
      </c>
      <c r="Q28" s="25">
        <f t="shared" si="10"/>
        <v>0.63055555555555554</v>
      </c>
      <c r="R28" s="26">
        <f t="shared" si="11"/>
        <v>0.67222222222222217</v>
      </c>
    </row>
    <row r="29" spans="1:18" x14ac:dyDescent="0.25">
      <c r="A29" s="90">
        <f t="shared" si="3"/>
        <v>18</v>
      </c>
      <c r="B29" s="36" t="s">
        <v>23</v>
      </c>
      <c r="C29" s="31"/>
      <c r="D29" s="31"/>
      <c r="E29" s="32" t="s">
        <v>44</v>
      </c>
      <c r="F29" s="33" t="str">
        <f t="shared" si="4"/>
        <v>-</v>
      </c>
      <c r="G29" s="51">
        <v>1.4</v>
      </c>
      <c r="H29" s="34">
        <f t="shared" si="5"/>
        <v>24.099999999999998</v>
      </c>
      <c r="I29" s="25">
        <v>1.3888888888888889E-3</v>
      </c>
      <c r="J29" s="35">
        <f t="shared" si="6"/>
        <v>2.4305555555555549E-2</v>
      </c>
      <c r="K29" s="25">
        <f t="shared" si="1"/>
        <v>0.27430555555555552</v>
      </c>
      <c r="L29" s="25">
        <f t="shared" si="2"/>
        <v>0.31597222222222215</v>
      </c>
      <c r="M29" s="25">
        <v>0.35069444444444442</v>
      </c>
      <c r="N29" s="25">
        <f t="shared" si="7"/>
        <v>0.40972222222222221</v>
      </c>
      <c r="O29" s="25">
        <f t="shared" si="8"/>
        <v>0.53472222222222221</v>
      </c>
      <c r="P29" s="25">
        <f t="shared" si="9"/>
        <v>0.59027777777777768</v>
      </c>
      <c r="Q29" s="25">
        <f t="shared" si="10"/>
        <v>0.63194444444444442</v>
      </c>
      <c r="R29" s="26">
        <f t="shared" si="11"/>
        <v>0.67361111111111105</v>
      </c>
    </row>
    <row r="30" spans="1:18" x14ac:dyDescent="0.25">
      <c r="A30" s="90">
        <f t="shared" si="3"/>
        <v>19</v>
      </c>
      <c r="B30" s="36" t="s">
        <v>21</v>
      </c>
      <c r="C30" s="31"/>
      <c r="D30" s="31"/>
      <c r="E30" s="32" t="s">
        <v>44</v>
      </c>
      <c r="F30" s="33" t="str">
        <f t="shared" si="4"/>
        <v>-</v>
      </c>
      <c r="G30" s="51">
        <v>1.2</v>
      </c>
      <c r="H30" s="34">
        <f t="shared" si="5"/>
        <v>25.299999999999997</v>
      </c>
      <c r="I30" s="25">
        <v>1.3888888888888889E-3</v>
      </c>
      <c r="J30" s="35">
        <f t="shared" si="6"/>
        <v>2.5694444444444436E-2</v>
      </c>
      <c r="K30" s="25">
        <f t="shared" si="1"/>
        <v>0.27569444444444441</v>
      </c>
      <c r="L30" s="25">
        <f t="shared" si="2"/>
        <v>0.31736111111111104</v>
      </c>
      <c r="M30" s="25">
        <v>0.3520833333333333</v>
      </c>
      <c r="N30" s="25">
        <f t="shared" si="7"/>
        <v>0.41111111111111109</v>
      </c>
      <c r="O30" s="25">
        <f t="shared" si="8"/>
        <v>0.53611111111111109</v>
      </c>
      <c r="P30" s="25">
        <f t="shared" si="9"/>
        <v>0.59166666666666656</v>
      </c>
      <c r="Q30" s="25">
        <f t="shared" si="10"/>
        <v>0.6333333333333333</v>
      </c>
      <c r="R30" s="26">
        <f t="shared" si="11"/>
        <v>0.67499999999999993</v>
      </c>
    </row>
    <row r="31" spans="1:18" x14ac:dyDescent="0.25">
      <c r="A31" s="90">
        <f t="shared" si="3"/>
        <v>20</v>
      </c>
      <c r="B31" s="36" t="s">
        <v>22</v>
      </c>
      <c r="C31" s="39"/>
      <c r="D31" s="39"/>
      <c r="E31" s="32" t="s">
        <v>44</v>
      </c>
      <c r="F31" s="33" t="str">
        <f t="shared" si="4"/>
        <v>-</v>
      </c>
      <c r="G31" s="51">
        <v>1</v>
      </c>
      <c r="H31" s="34">
        <f t="shared" si="5"/>
        <v>26.299999999999997</v>
      </c>
      <c r="I31" s="25">
        <v>1.3888888888888889E-3</v>
      </c>
      <c r="J31" s="35">
        <f t="shared" si="6"/>
        <v>2.7083333333333324E-2</v>
      </c>
      <c r="K31" s="25">
        <f t="shared" si="1"/>
        <v>0.27708333333333329</v>
      </c>
      <c r="L31" s="25">
        <f t="shared" si="2"/>
        <v>0.31874999999999992</v>
      </c>
      <c r="M31" s="25">
        <v>0.35347222222222219</v>
      </c>
      <c r="N31" s="25">
        <f t="shared" si="7"/>
        <v>0.41249999999999998</v>
      </c>
      <c r="O31" s="25">
        <f t="shared" si="8"/>
        <v>0.53749999999999998</v>
      </c>
      <c r="P31" s="25">
        <f t="shared" si="9"/>
        <v>0.59305555555555545</v>
      </c>
      <c r="Q31" s="25">
        <f t="shared" si="10"/>
        <v>0.63472222222222219</v>
      </c>
      <c r="R31" s="26">
        <f t="shared" si="11"/>
        <v>0.67638888888888882</v>
      </c>
    </row>
    <row r="32" spans="1:18" x14ac:dyDescent="0.25">
      <c r="A32" s="90">
        <f t="shared" si="3"/>
        <v>21</v>
      </c>
      <c r="B32" s="59" t="s">
        <v>58</v>
      </c>
      <c r="C32" s="40"/>
      <c r="D32" s="40"/>
      <c r="E32" s="32" t="s">
        <v>44</v>
      </c>
      <c r="F32" s="33" t="str">
        <f t="shared" si="4"/>
        <v>-</v>
      </c>
      <c r="G32" s="51">
        <v>1.3</v>
      </c>
      <c r="H32" s="34">
        <f t="shared" si="5"/>
        <v>27.599999999999998</v>
      </c>
      <c r="I32" s="25">
        <v>1.3888888888888889E-3</v>
      </c>
      <c r="J32" s="35">
        <f t="shared" si="6"/>
        <v>2.8472222222222211E-2</v>
      </c>
      <c r="K32" s="25">
        <f t="shared" si="1"/>
        <v>0.27847222222222218</v>
      </c>
      <c r="L32" s="25">
        <f t="shared" si="2"/>
        <v>0.32013888888888881</v>
      </c>
      <c r="M32" s="25">
        <v>0.35486111111111113</v>
      </c>
      <c r="N32" s="25">
        <f t="shared" si="7"/>
        <v>0.41388888888888886</v>
      </c>
      <c r="O32" s="25">
        <f t="shared" si="8"/>
        <v>0.53888888888888886</v>
      </c>
      <c r="P32" s="25">
        <f t="shared" si="9"/>
        <v>0.59444444444444433</v>
      </c>
      <c r="Q32" s="25">
        <f t="shared" si="10"/>
        <v>0.63611111111111107</v>
      </c>
      <c r="R32" s="26">
        <f t="shared" si="11"/>
        <v>0.6777777777777777</v>
      </c>
    </row>
    <row r="33" spans="1:18" x14ac:dyDescent="0.25">
      <c r="A33" s="90">
        <f t="shared" si="3"/>
        <v>22</v>
      </c>
      <c r="B33" s="59" t="s">
        <v>57</v>
      </c>
      <c r="C33" s="40"/>
      <c r="D33" s="40"/>
      <c r="E33" s="32" t="s">
        <v>44</v>
      </c>
      <c r="F33" s="33">
        <f t="shared" si="4"/>
        <v>51</v>
      </c>
      <c r="G33" s="51">
        <v>3.4</v>
      </c>
      <c r="H33" s="34">
        <f t="shared" si="5"/>
        <v>30.999999999999996</v>
      </c>
      <c r="I33" s="25">
        <v>2.7777777777777779E-3</v>
      </c>
      <c r="J33" s="35">
        <f t="shared" si="6"/>
        <v>3.124999999999999E-2</v>
      </c>
      <c r="K33" s="25">
        <f t="shared" si="1"/>
        <v>0.28124999999999994</v>
      </c>
      <c r="L33" s="25">
        <f t="shared" si="2"/>
        <v>0.32291666666666657</v>
      </c>
      <c r="M33" s="25">
        <v>0.3576388888888889</v>
      </c>
      <c r="N33" s="25">
        <f t="shared" si="7"/>
        <v>0.41666666666666663</v>
      </c>
      <c r="O33" s="25">
        <f t="shared" si="8"/>
        <v>0.54166666666666663</v>
      </c>
      <c r="P33" s="25">
        <f t="shared" si="9"/>
        <v>0.5972222222222221</v>
      </c>
      <c r="Q33" s="25">
        <f t="shared" si="10"/>
        <v>0.63888888888888884</v>
      </c>
      <c r="R33" s="26">
        <f t="shared" si="11"/>
        <v>0.68055555555555547</v>
      </c>
    </row>
    <row r="34" spans="1:18" x14ac:dyDescent="0.25">
      <c r="A34" s="90">
        <f t="shared" si="3"/>
        <v>23</v>
      </c>
      <c r="B34" s="59" t="s">
        <v>56</v>
      </c>
      <c r="C34" s="40" t="s">
        <v>100</v>
      </c>
      <c r="D34" s="40"/>
      <c r="E34" s="32" t="s">
        <v>43</v>
      </c>
      <c r="F34" s="33" t="str">
        <f t="shared" si="4"/>
        <v>-</v>
      </c>
      <c r="G34" s="51">
        <v>0.5</v>
      </c>
      <c r="H34" s="34">
        <f t="shared" si="5"/>
        <v>31.499999999999996</v>
      </c>
      <c r="I34" s="25">
        <v>6.9444444444444447E-4</v>
      </c>
      <c r="J34" s="35">
        <f t="shared" si="6"/>
        <v>3.1944444444444435E-2</v>
      </c>
      <c r="K34" s="25">
        <f t="shared" si="1"/>
        <v>0.28194444444444439</v>
      </c>
      <c r="L34" s="25">
        <f t="shared" si="2"/>
        <v>0.32361111111111102</v>
      </c>
      <c r="M34" s="25">
        <v>0.35833333333333334</v>
      </c>
      <c r="N34" s="25">
        <f t="shared" si="7"/>
        <v>0.41736111111111107</v>
      </c>
      <c r="O34" s="25">
        <f t="shared" si="8"/>
        <v>0.54236111111111107</v>
      </c>
      <c r="P34" s="25">
        <f t="shared" si="9"/>
        <v>0.59791666666666654</v>
      </c>
      <c r="Q34" s="25">
        <f t="shared" si="10"/>
        <v>0.63958333333333328</v>
      </c>
      <c r="R34" s="26">
        <f t="shared" si="11"/>
        <v>0.68124999999999991</v>
      </c>
    </row>
    <row r="35" spans="1:18" x14ac:dyDescent="0.25">
      <c r="A35" s="90">
        <f t="shared" si="3"/>
        <v>24</v>
      </c>
      <c r="B35" s="59" t="s">
        <v>55</v>
      </c>
      <c r="C35" s="40" t="s">
        <v>100</v>
      </c>
      <c r="D35" s="40"/>
      <c r="E35" s="32" t="s">
        <v>43</v>
      </c>
      <c r="F35" s="33">
        <f t="shared" si="4"/>
        <v>48</v>
      </c>
      <c r="G35" s="51">
        <v>3.2</v>
      </c>
      <c r="H35" s="34">
        <f t="shared" si="5"/>
        <v>34.699999999999996</v>
      </c>
      <c r="I35" s="25">
        <v>2.7777777777777779E-3</v>
      </c>
      <c r="J35" s="35">
        <f t="shared" si="6"/>
        <v>3.472222222222221E-2</v>
      </c>
      <c r="K35" s="25">
        <f t="shared" si="1"/>
        <v>0.28472222222222215</v>
      </c>
      <c r="L35" s="25">
        <f t="shared" si="2"/>
        <v>0.32638888888888878</v>
      </c>
      <c r="M35" s="25">
        <v>0.3611111111111111</v>
      </c>
      <c r="N35" s="25">
        <f t="shared" si="7"/>
        <v>0.42013888888888884</v>
      </c>
      <c r="O35" s="25">
        <f t="shared" si="8"/>
        <v>0.54513888888888884</v>
      </c>
      <c r="P35" s="25">
        <f t="shared" si="9"/>
        <v>0.60069444444444431</v>
      </c>
      <c r="Q35" s="25">
        <f t="shared" si="10"/>
        <v>0.64236111111111105</v>
      </c>
      <c r="R35" s="26">
        <f t="shared" si="11"/>
        <v>0.68402777777777768</v>
      </c>
    </row>
    <row r="36" spans="1:18" x14ac:dyDescent="0.25">
      <c r="A36" s="90">
        <f t="shared" si="3"/>
        <v>25</v>
      </c>
      <c r="B36" s="59" t="s">
        <v>62</v>
      </c>
      <c r="C36" s="40" t="s">
        <v>100</v>
      </c>
      <c r="D36" s="40"/>
      <c r="E36" s="32" t="s">
        <v>43</v>
      </c>
      <c r="F36" s="33" t="str">
        <f t="shared" si="4"/>
        <v>-</v>
      </c>
      <c r="G36" s="51">
        <v>1.8</v>
      </c>
      <c r="H36" s="34">
        <f t="shared" si="5"/>
        <v>36.499999999999993</v>
      </c>
      <c r="I36" s="25">
        <v>1.3888888888888889E-3</v>
      </c>
      <c r="J36" s="35">
        <f t="shared" si="6"/>
        <v>3.6111111111111101E-2</v>
      </c>
      <c r="K36" s="25">
        <f t="shared" si="1"/>
        <v>0.28611111111111104</v>
      </c>
      <c r="L36" s="25">
        <f t="shared" si="2"/>
        <v>0.32777777777777767</v>
      </c>
      <c r="M36" s="25">
        <v>0.36249999999999999</v>
      </c>
      <c r="N36" s="25">
        <f t="shared" si="7"/>
        <v>0.42152777777777772</v>
      </c>
      <c r="O36" s="25">
        <f t="shared" si="8"/>
        <v>0.54652777777777772</v>
      </c>
      <c r="P36" s="25">
        <f t="shared" si="9"/>
        <v>0.60208333333333319</v>
      </c>
      <c r="Q36" s="25">
        <f t="shared" si="10"/>
        <v>0.64374999999999993</v>
      </c>
      <c r="R36" s="26">
        <f t="shared" si="11"/>
        <v>0.68541666666666656</v>
      </c>
    </row>
    <row r="37" spans="1:18" x14ac:dyDescent="0.25">
      <c r="A37" s="90">
        <f t="shared" si="3"/>
        <v>26</v>
      </c>
      <c r="B37" s="59" t="s">
        <v>53</v>
      </c>
      <c r="C37" s="40" t="s">
        <v>100</v>
      </c>
      <c r="D37" s="40"/>
      <c r="E37" s="32" t="s">
        <v>43</v>
      </c>
      <c r="F37" s="33" t="str">
        <f t="shared" si="4"/>
        <v>-</v>
      </c>
      <c r="G37" s="51">
        <v>1.6</v>
      </c>
      <c r="H37" s="34">
        <f t="shared" si="5"/>
        <v>38.099999999999994</v>
      </c>
      <c r="I37" s="25">
        <v>1.3888888888888889E-3</v>
      </c>
      <c r="J37" s="35">
        <f>I37+J36</f>
        <v>3.7499999999999992E-2</v>
      </c>
      <c r="K37" s="25">
        <f>K36+I37</f>
        <v>0.28749999999999992</v>
      </c>
      <c r="L37" s="25">
        <f>L36+I37</f>
        <v>0.32916666666666655</v>
      </c>
      <c r="M37" s="25">
        <v>0.36388888888888887</v>
      </c>
      <c r="N37" s="25">
        <f>N36+I37</f>
        <v>0.42291666666666661</v>
      </c>
      <c r="O37" s="25">
        <f>O36+I37</f>
        <v>0.54791666666666661</v>
      </c>
      <c r="P37" s="25">
        <f>P36+I37</f>
        <v>0.60347222222222208</v>
      </c>
      <c r="Q37" s="25">
        <f>Q36+I37</f>
        <v>0.64513888888888882</v>
      </c>
      <c r="R37" s="26">
        <f>SUM(R36+I37)</f>
        <v>0.68680555555555545</v>
      </c>
    </row>
    <row r="38" spans="1:18" x14ac:dyDescent="0.25">
      <c r="A38" s="90">
        <f t="shared" si="3"/>
        <v>27</v>
      </c>
      <c r="B38" s="36" t="s">
        <v>51</v>
      </c>
      <c r="C38" s="40" t="s">
        <v>100</v>
      </c>
      <c r="D38" s="40"/>
      <c r="E38" s="32" t="s">
        <v>43</v>
      </c>
      <c r="F38" s="33" t="str">
        <f t="shared" si="4"/>
        <v>-</v>
      </c>
      <c r="G38" s="51">
        <v>1.8</v>
      </c>
      <c r="H38" s="34">
        <f t="shared" si="5"/>
        <v>39.899999999999991</v>
      </c>
      <c r="I38" s="25">
        <v>2.0833333333333333E-3</v>
      </c>
      <c r="J38" s="35">
        <f t="shared" si="6"/>
        <v>3.9583333333333325E-2</v>
      </c>
      <c r="K38" s="25">
        <f t="shared" si="1"/>
        <v>0.28958333333333325</v>
      </c>
      <c r="L38" s="25">
        <f t="shared" si="2"/>
        <v>0.33124999999999988</v>
      </c>
      <c r="M38" s="25">
        <v>0.3659722222222222</v>
      </c>
      <c r="N38" s="25">
        <f t="shared" si="7"/>
        <v>0.42499999999999993</v>
      </c>
      <c r="O38" s="25">
        <f t="shared" si="8"/>
        <v>0.54999999999999993</v>
      </c>
      <c r="P38" s="25">
        <f t="shared" si="9"/>
        <v>0.6055555555555554</v>
      </c>
      <c r="Q38" s="25">
        <f t="shared" si="10"/>
        <v>0.64722222222222214</v>
      </c>
      <c r="R38" s="26">
        <f t="shared" si="11"/>
        <v>0.68888888888888877</v>
      </c>
    </row>
    <row r="39" spans="1:18" x14ac:dyDescent="0.25">
      <c r="A39" s="90">
        <f t="shared" si="3"/>
        <v>28</v>
      </c>
      <c r="B39" s="36" t="s">
        <v>128</v>
      </c>
      <c r="C39" s="40" t="s">
        <v>81</v>
      </c>
      <c r="D39" s="40" t="s">
        <v>39</v>
      </c>
      <c r="E39" s="32" t="s">
        <v>41</v>
      </c>
      <c r="F39" s="33" t="str">
        <f t="shared" si="4"/>
        <v>-</v>
      </c>
      <c r="G39" s="51">
        <v>0.6</v>
      </c>
      <c r="H39" s="34">
        <f t="shared" si="5"/>
        <v>40.499999999999993</v>
      </c>
      <c r="I39" s="25">
        <v>6.9444444444444447E-4</v>
      </c>
      <c r="J39" s="35">
        <f t="shared" si="6"/>
        <v>4.0277777777777767E-2</v>
      </c>
      <c r="K39" s="25">
        <f t="shared" si="1"/>
        <v>0.29027777777777769</v>
      </c>
      <c r="L39" s="25">
        <f t="shared" si="2"/>
        <v>0.33194444444444432</v>
      </c>
      <c r="M39" s="25">
        <v>0.3666666666666667</v>
      </c>
      <c r="N39" s="25">
        <f t="shared" si="7"/>
        <v>0.42569444444444438</v>
      </c>
      <c r="O39" s="25">
        <f t="shared" si="8"/>
        <v>0.55069444444444438</v>
      </c>
      <c r="P39" s="25">
        <f t="shared" si="9"/>
        <v>0.60624999999999984</v>
      </c>
      <c r="Q39" s="25">
        <f t="shared" si="10"/>
        <v>0.64791666666666659</v>
      </c>
      <c r="R39" s="26">
        <f t="shared" si="11"/>
        <v>0.68958333333333321</v>
      </c>
    </row>
    <row r="40" spans="1:18" x14ac:dyDescent="0.25">
      <c r="A40" s="90">
        <f t="shared" si="3"/>
        <v>29</v>
      </c>
      <c r="B40" s="36" t="s">
        <v>47</v>
      </c>
      <c r="C40" s="40" t="s">
        <v>81</v>
      </c>
      <c r="D40" s="40" t="s">
        <v>38</v>
      </c>
      <c r="E40" s="32" t="s">
        <v>41</v>
      </c>
      <c r="F40" s="33" t="str">
        <f t="shared" si="4"/>
        <v>-</v>
      </c>
      <c r="G40" s="51">
        <v>0.8</v>
      </c>
      <c r="H40" s="34">
        <f t="shared" si="5"/>
        <v>41.29999999999999</v>
      </c>
      <c r="I40" s="25">
        <v>1.3888888888888889E-3</v>
      </c>
      <c r="J40" s="35">
        <f t="shared" si="6"/>
        <v>4.1666666666666657E-2</v>
      </c>
      <c r="K40" s="25">
        <f t="shared" ref="K40:K62" si="12">K39+I40</f>
        <v>0.29166666666666657</v>
      </c>
      <c r="L40" s="25">
        <f t="shared" ref="L40:L62" si="13">L39+I40</f>
        <v>0.3333333333333332</v>
      </c>
      <c r="M40" s="25">
        <v>0.36805555555555558</v>
      </c>
      <c r="N40" s="25">
        <f t="shared" ref="N40:N62" si="14">N39+I40</f>
        <v>0.42708333333333326</v>
      </c>
      <c r="O40" s="25">
        <f t="shared" ref="O40:O62" si="15">O39+I40</f>
        <v>0.55208333333333326</v>
      </c>
      <c r="P40" s="25">
        <f t="shared" ref="P40:P62" si="16">P39+I40</f>
        <v>0.60763888888888873</v>
      </c>
      <c r="Q40" s="25">
        <f t="shared" ref="Q40:Q62" si="17">Q39+I40</f>
        <v>0.64930555555555547</v>
      </c>
      <c r="R40" s="26">
        <f t="shared" ref="R40:R62" si="18">SUM(R39+I40)</f>
        <v>0.6909722222222221</v>
      </c>
    </row>
    <row r="41" spans="1:18" x14ac:dyDescent="0.25">
      <c r="A41" s="90">
        <f t="shared" si="3"/>
        <v>30</v>
      </c>
      <c r="B41" s="36" t="s">
        <v>46</v>
      </c>
      <c r="C41" s="40" t="s">
        <v>81</v>
      </c>
      <c r="D41" s="40" t="s">
        <v>79</v>
      </c>
      <c r="E41" s="32" t="s">
        <v>41</v>
      </c>
      <c r="F41" s="33" t="str">
        <f t="shared" si="4"/>
        <v>-</v>
      </c>
      <c r="G41" s="51">
        <v>1.8</v>
      </c>
      <c r="H41" s="34">
        <f t="shared" si="5"/>
        <v>43.099999999999987</v>
      </c>
      <c r="I41" s="25">
        <v>1.3888888888888889E-3</v>
      </c>
      <c r="J41" s="35">
        <f t="shared" si="6"/>
        <v>4.3055555555555548E-2</v>
      </c>
      <c r="K41" s="25">
        <f t="shared" si="12"/>
        <v>0.29305555555555546</v>
      </c>
      <c r="L41" s="25">
        <f t="shared" si="13"/>
        <v>0.33472222222222209</v>
      </c>
      <c r="M41" s="25">
        <v>0.36944444444444446</v>
      </c>
      <c r="N41" s="25">
        <f t="shared" si="14"/>
        <v>0.42847222222222214</v>
      </c>
      <c r="O41" s="25">
        <f t="shared" si="15"/>
        <v>0.55347222222222214</v>
      </c>
      <c r="P41" s="25">
        <f t="shared" si="16"/>
        <v>0.60902777777777761</v>
      </c>
      <c r="Q41" s="25">
        <f t="shared" si="17"/>
        <v>0.65069444444444435</v>
      </c>
      <c r="R41" s="26">
        <f t="shared" si="18"/>
        <v>0.69236111111111098</v>
      </c>
    </row>
    <row r="42" spans="1:18" x14ac:dyDescent="0.25">
      <c r="A42" s="90">
        <f t="shared" si="3"/>
        <v>31</v>
      </c>
      <c r="B42" s="36" t="s">
        <v>45</v>
      </c>
      <c r="C42" s="40" t="s">
        <v>81</v>
      </c>
      <c r="D42" s="40" t="s">
        <v>80</v>
      </c>
      <c r="E42" s="32" t="s">
        <v>41</v>
      </c>
      <c r="F42" s="33" t="str">
        <f t="shared" si="4"/>
        <v>-</v>
      </c>
      <c r="G42" s="51">
        <v>2.4</v>
      </c>
      <c r="H42" s="34">
        <f t="shared" si="5"/>
        <v>45.499999999999986</v>
      </c>
      <c r="I42" s="25">
        <v>2.0833333333333333E-3</v>
      </c>
      <c r="J42" s="35">
        <f t="shared" si="6"/>
        <v>4.5138888888888881E-2</v>
      </c>
      <c r="K42" s="25">
        <f t="shared" si="12"/>
        <v>0.29513888888888878</v>
      </c>
      <c r="L42" s="25">
        <f t="shared" si="13"/>
        <v>0.33680555555555541</v>
      </c>
      <c r="M42" s="25">
        <v>0.37152777777777773</v>
      </c>
      <c r="N42" s="25">
        <f t="shared" si="14"/>
        <v>0.43055555555555547</v>
      </c>
      <c r="O42" s="25">
        <f t="shared" si="15"/>
        <v>0.55555555555555547</v>
      </c>
      <c r="P42" s="25">
        <f t="shared" si="16"/>
        <v>0.61111111111111094</v>
      </c>
      <c r="Q42" s="25">
        <f t="shared" si="17"/>
        <v>0.65277777777777768</v>
      </c>
      <c r="R42" s="26">
        <f t="shared" si="18"/>
        <v>0.69444444444444431</v>
      </c>
    </row>
    <row r="43" spans="1:18" x14ac:dyDescent="0.25">
      <c r="A43" s="90">
        <v>32</v>
      </c>
      <c r="B43" s="36" t="s">
        <v>113</v>
      </c>
      <c r="C43" s="40" t="s">
        <v>81</v>
      </c>
      <c r="D43" s="40" t="s">
        <v>103</v>
      </c>
      <c r="E43" s="32" t="s">
        <v>41</v>
      </c>
      <c r="F43" s="33" t="str">
        <f t="shared" si="4"/>
        <v>-</v>
      </c>
      <c r="G43" s="51">
        <v>0.5</v>
      </c>
      <c r="H43" s="34">
        <f>H42+G43</f>
        <v>45.999999999999986</v>
      </c>
      <c r="I43" s="25">
        <v>6.9444444444444447E-4</v>
      </c>
      <c r="J43" s="35">
        <f>I43+J42</f>
        <v>4.5833333333333323E-2</v>
      </c>
      <c r="K43" s="25">
        <f>K42+I43</f>
        <v>0.29583333333333323</v>
      </c>
      <c r="L43" s="25">
        <f>L42+I43</f>
        <v>0.33749999999999986</v>
      </c>
      <c r="M43" s="25">
        <v>0.37222222222222223</v>
      </c>
      <c r="N43" s="25">
        <f>N42+I43</f>
        <v>0.43124999999999991</v>
      </c>
      <c r="O43" s="25">
        <f>O42+I43</f>
        <v>0.55624999999999991</v>
      </c>
      <c r="P43" s="25">
        <f>P42+I43</f>
        <v>0.61180555555555538</v>
      </c>
      <c r="Q43" s="25">
        <f>+Q42+I43</f>
        <v>0.65347222222222212</v>
      </c>
      <c r="R43" s="26">
        <f>+R42+I43</f>
        <v>0.69513888888888875</v>
      </c>
    </row>
    <row r="44" spans="1:18" x14ac:dyDescent="0.25">
      <c r="A44" s="90">
        <v>33</v>
      </c>
      <c r="B44" s="36" t="s">
        <v>19</v>
      </c>
      <c r="C44" s="40"/>
      <c r="D44" s="40"/>
      <c r="E44" s="32" t="s">
        <v>44</v>
      </c>
      <c r="F44" s="33" t="str">
        <f t="shared" si="4"/>
        <v>-</v>
      </c>
      <c r="G44" s="51">
        <v>0.6</v>
      </c>
      <c r="H44" s="34">
        <f>H43+G44</f>
        <v>46.599999999999987</v>
      </c>
      <c r="I44" s="25">
        <v>6.9444444444444447E-4</v>
      </c>
      <c r="J44" s="35">
        <f>I44+J43</f>
        <v>4.6527777777777765E-2</v>
      </c>
      <c r="K44" s="25">
        <f>K43+I44</f>
        <v>0.29652777777777767</v>
      </c>
      <c r="L44" s="25">
        <f>L43+I44</f>
        <v>0.3381944444444443</v>
      </c>
      <c r="M44" s="25">
        <v>0.37291666666666662</v>
      </c>
      <c r="N44" s="25">
        <f>N43+I44</f>
        <v>0.43194444444444435</v>
      </c>
      <c r="O44" s="25">
        <f>O43+I44</f>
        <v>0.55694444444444435</v>
      </c>
      <c r="P44" s="25">
        <f>P43+I44</f>
        <v>0.61249999999999982</v>
      </c>
      <c r="Q44" s="25">
        <f>Q43+I44</f>
        <v>0.65416666666666656</v>
      </c>
      <c r="R44" s="26">
        <f>SUM(R43+I44)</f>
        <v>0.69583333333333319</v>
      </c>
    </row>
    <row r="45" spans="1:18" x14ac:dyDescent="0.25">
      <c r="A45" s="90">
        <f t="shared" si="3"/>
        <v>34</v>
      </c>
      <c r="B45" s="36" t="s">
        <v>18</v>
      </c>
      <c r="C45" s="40"/>
      <c r="D45" s="40"/>
      <c r="E45" s="32" t="s">
        <v>44</v>
      </c>
      <c r="F45" s="33" t="str">
        <f t="shared" si="4"/>
        <v>-</v>
      </c>
      <c r="G45" s="51">
        <v>1.6</v>
      </c>
      <c r="H45" s="34">
        <f t="shared" si="5"/>
        <v>48.199999999999989</v>
      </c>
      <c r="I45" s="25">
        <v>1.3888888888888889E-3</v>
      </c>
      <c r="J45" s="35">
        <f t="shared" si="6"/>
        <v>4.7916666666666656E-2</v>
      </c>
      <c r="K45" s="25">
        <f t="shared" si="12"/>
        <v>0.29791666666666655</v>
      </c>
      <c r="L45" s="25">
        <f t="shared" si="13"/>
        <v>0.33958333333333318</v>
      </c>
      <c r="M45" s="25">
        <v>0.3743055555555555</v>
      </c>
      <c r="N45" s="25">
        <f t="shared" si="14"/>
        <v>0.43333333333333324</v>
      </c>
      <c r="O45" s="25">
        <f t="shared" si="15"/>
        <v>0.55833333333333324</v>
      </c>
      <c r="P45" s="25">
        <f t="shared" si="16"/>
        <v>0.61388888888888871</v>
      </c>
      <c r="Q45" s="25">
        <f t="shared" si="17"/>
        <v>0.65555555555555545</v>
      </c>
      <c r="R45" s="26">
        <f t="shared" si="18"/>
        <v>0.69722222222222208</v>
      </c>
    </row>
    <row r="46" spans="1:18" x14ac:dyDescent="0.25">
      <c r="A46" s="90">
        <f t="shared" si="3"/>
        <v>35</v>
      </c>
      <c r="B46" s="36" t="s">
        <v>17</v>
      </c>
      <c r="C46" s="40"/>
      <c r="D46" s="40"/>
      <c r="E46" s="32" t="s">
        <v>44</v>
      </c>
      <c r="F46" s="33" t="str">
        <f t="shared" si="4"/>
        <v>-</v>
      </c>
      <c r="G46" s="51">
        <v>1</v>
      </c>
      <c r="H46" s="34">
        <f t="shared" si="5"/>
        <v>49.199999999999989</v>
      </c>
      <c r="I46" s="25">
        <v>6.9444444444444447E-4</v>
      </c>
      <c r="J46" s="35">
        <f t="shared" si="6"/>
        <v>4.8611111111111098E-2</v>
      </c>
      <c r="K46" s="25">
        <f t="shared" si="12"/>
        <v>0.29861111111111099</v>
      </c>
      <c r="L46" s="25">
        <f t="shared" si="13"/>
        <v>0.34027777777777762</v>
      </c>
      <c r="M46" s="25">
        <v>0.375</v>
      </c>
      <c r="N46" s="25">
        <f t="shared" si="14"/>
        <v>0.43402777777777768</v>
      </c>
      <c r="O46" s="25">
        <f t="shared" si="15"/>
        <v>0.55902777777777768</v>
      </c>
      <c r="P46" s="25">
        <f t="shared" si="16"/>
        <v>0.61458333333333315</v>
      </c>
      <c r="Q46" s="25">
        <f t="shared" si="17"/>
        <v>0.65624999999999989</v>
      </c>
      <c r="R46" s="26">
        <f t="shared" si="18"/>
        <v>0.69791666666666652</v>
      </c>
    </row>
    <row r="47" spans="1:18" x14ac:dyDescent="0.25">
      <c r="A47" s="90">
        <f t="shared" si="3"/>
        <v>36</v>
      </c>
      <c r="B47" s="36" t="s">
        <v>16</v>
      </c>
      <c r="C47" s="40"/>
      <c r="D47" s="40"/>
      <c r="E47" s="32" t="s">
        <v>44</v>
      </c>
      <c r="F47" s="33" t="str">
        <f t="shared" si="4"/>
        <v>-</v>
      </c>
      <c r="G47" s="51">
        <v>1.1000000000000001</v>
      </c>
      <c r="H47" s="34">
        <f t="shared" si="5"/>
        <v>50.29999999999999</v>
      </c>
      <c r="I47" s="25">
        <v>1.3888888888888889E-3</v>
      </c>
      <c r="J47" s="35">
        <f t="shared" si="6"/>
        <v>4.9999999999999989E-2</v>
      </c>
      <c r="K47" s="25">
        <f t="shared" si="12"/>
        <v>0.29999999999999988</v>
      </c>
      <c r="L47" s="25">
        <f t="shared" si="13"/>
        <v>0.34166666666666651</v>
      </c>
      <c r="M47" s="25">
        <v>0.37638888888888888</v>
      </c>
      <c r="N47" s="25">
        <f t="shared" si="14"/>
        <v>0.43541666666666656</v>
      </c>
      <c r="O47" s="25">
        <f t="shared" si="15"/>
        <v>0.56041666666666656</v>
      </c>
      <c r="P47" s="25">
        <f t="shared" si="16"/>
        <v>0.61597222222222203</v>
      </c>
      <c r="Q47" s="25">
        <f t="shared" si="17"/>
        <v>0.65763888888888877</v>
      </c>
      <c r="R47" s="26">
        <f t="shared" si="18"/>
        <v>0.6993055555555554</v>
      </c>
    </row>
    <row r="48" spans="1:18" x14ac:dyDescent="0.25">
      <c r="A48" s="90">
        <f t="shared" si="3"/>
        <v>37</v>
      </c>
      <c r="B48" s="36" t="s">
        <v>15</v>
      </c>
      <c r="C48" s="40"/>
      <c r="D48" s="40"/>
      <c r="E48" s="32" t="s">
        <v>44</v>
      </c>
      <c r="F48" s="33" t="str">
        <f t="shared" si="4"/>
        <v>-</v>
      </c>
      <c r="G48" s="51">
        <v>0.9</v>
      </c>
      <c r="H48" s="34">
        <f t="shared" si="5"/>
        <v>51.199999999999989</v>
      </c>
      <c r="I48" s="25">
        <v>1.3888888888888889E-3</v>
      </c>
      <c r="J48" s="35">
        <f t="shared" si="6"/>
        <v>5.138888888888888E-2</v>
      </c>
      <c r="K48" s="25">
        <f t="shared" si="12"/>
        <v>0.30138888888888876</v>
      </c>
      <c r="L48" s="25">
        <f t="shared" si="13"/>
        <v>0.34305555555555539</v>
      </c>
      <c r="M48" s="25">
        <v>0.37777777777777777</v>
      </c>
      <c r="N48" s="25">
        <f t="shared" si="14"/>
        <v>0.43680555555555545</v>
      </c>
      <c r="O48" s="25">
        <f t="shared" si="15"/>
        <v>0.56180555555555545</v>
      </c>
      <c r="P48" s="25">
        <f t="shared" si="16"/>
        <v>0.61736111111111092</v>
      </c>
      <c r="Q48" s="25">
        <f t="shared" si="17"/>
        <v>0.65902777777777766</v>
      </c>
      <c r="R48" s="26">
        <f t="shared" si="18"/>
        <v>0.70069444444444429</v>
      </c>
    </row>
    <row r="49" spans="1:18" x14ac:dyDescent="0.25">
      <c r="A49" s="90">
        <f t="shared" si="3"/>
        <v>38</v>
      </c>
      <c r="B49" s="36" t="s">
        <v>14</v>
      </c>
      <c r="C49" s="40"/>
      <c r="D49" s="40"/>
      <c r="E49" s="32" t="s">
        <v>44</v>
      </c>
      <c r="F49" s="33" t="str">
        <f t="shared" si="4"/>
        <v>-</v>
      </c>
      <c r="G49" s="51">
        <v>0.7</v>
      </c>
      <c r="H49" s="34">
        <f t="shared" si="5"/>
        <v>51.899999999999991</v>
      </c>
      <c r="I49" s="25">
        <v>6.9444444444444447E-4</v>
      </c>
      <c r="J49" s="35">
        <f t="shared" si="6"/>
        <v>5.2083333333333322E-2</v>
      </c>
      <c r="K49" s="25">
        <f t="shared" si="12"/>
        <v>0.3020833333333332</v>
      </c>
      <c r="L49" s="25">
        <f t="shared" si="13"/>
        <v>0.34374999999999983</v>
      </c>
      <c r="M49" s="25">
        <v>0.37847222222222227</v>
      </c>
      <c r="N49" s="25">
        <f t="shared" si="14"/>
        <v>0.43749999999999989</v>
      </c>
      <c r="O49" s="25">
        <f t="shared" si="15"/>
        <v>0.56249999999999989</v>
      </c>
      <c r="P49" s="25">
        <f t="shared" si="16"/>
        <v>0.61805555555555536</v>
      </c>
      <c r="Q49" s="25">
        <f t="shared" si="17"/>
        <v>0.6597222222222221</v>
      </c>
      <c r="R49" s="26">
        <f t="shared" si="18"/>
        <v>0.70138888888888873</v>
      </c>
    </row>
    <row r="50" spans="1:18" x14ac:dyDescent="0.25">
      <c r="A50" s="90">
        <f t="shared" si="3"/>
        <v>39</v>
      </c>
      <c r="B50" s="36" t="s">
        <v>52</v>
      </c>
      <c r="C50" s="40" t="s">
        <v>81</v>
      </c>
      <c r="D50" s="40" t="s">
        <v>82</v>
      </c>
      <c r="E50" s="32" t="s">
        <v>41</v>
      </c>
      <c r="F50" s="33" t="str">
        <f t="shared" si="4"/>
        <v>-</v>
      </c>
      <c r="G50" s="51">
        <v>1.9</v>
      </c>
      <c r="H50" s="34">
        <f t="shared" si="5"/>
        <v>53.79999999999999</v>
      </c>
      <c r="I50" s="25">
        <v>1.3888888888888889E-3</v>
      </c>
      <c r="J50" s="35">
        <f t="shared" si="6"/>
        <v>5.3472222222222213E-2</v>
      </c>
      <c r="K50" s="25">
        <f t="shared" si="12"/>
        <v>0.30347222222222209</v>
      </c>
      <c r="L50" s="25">
        <f t="shared" si="13"/>
        <v>0.34513888888888872</v>
      </c>
      <c r="M50" s="25">
        <v>0.37986111111111115</v>
      </c>
      <c r="N50" s="25">
        <f t="shared" si="14"/>
        <v>0.43888888888888877</v>
      </c>
      <c r="O50" s="25">
        <f t="shared" si="15"/>
        <v>0.56388888888888877</v>
      </c>
      <c r="P50" s="25">
        <f t="shared" si="16"/>
        <v>0.61944444444444424</v>
      </c>
      <c r="Q50" s="25">
        <f t="shared" si="17"/>
        <v>0.66111111111111098</v>
      </c>
      <c r="R50" s="26">
        <f t="shared" si="18"/>
        <v>0.70277777777777761</v>
      </c>
    </row>
    <row r="51" spans="1:18" x14ac:dyDescent="0.25">
      <c r="A51" s="90">
        <f t="shared" si="3"/>
        <v>40</v>
      </c>
      <c r="B51" s="36" t="s">
        <v>13</v>
      </c>
      <c r="C51" s="40"/>
      <c r="D51" s="40"/>
      <c r="E51" s="32" t="s">
        <v>40</v>
      </c>
      <c r="F51" s="33" t="str">
        <f t="shared" si="4"/>
        <v>-</v>
      </c>
      <c r="G51" s="51">
        <v>2.2000000000000002</v>
      </c>
      <c r="H51" s="34">
        <f t="shared" si="5"/>
        <v>55.999999999999993</v>
      </c>
      <c r="I51" s="25">
        <v>2.0833333333333333E-3</v>
      </c>
      <c r="J51" s="35">
        <f t="shared" si="6"/>
        <v>5.5555555555555546E-2</v>
      </c>
      <c r="K51" s="25">
        <f t="shared" si="12"/>
        <v>0.30555555555555541</v>
      </c>
      <c r="L51" s="25">
        <f t="shared" si="13"/>
        <v>0.34722222222222204</v>
      </c>
      <c r="M51" s="25">
        <v>0.38194444444444442</v>
      </c>
      <c r="N51" s="25">
        <f t="shared" si="14"/>
        <v>0.4409722222222221</v>
      </c>
      <c r="O51" s="25">
        <f t="shared" si="15"/>
        <v>0.5659722222222221</v>
      </c>
      <c r="P51" s="25">
        <f t="shared" si="16"/>
        <v>0.62152777777777757</v>
      </c>
      <c r="Q51" s="25">
        <f t="shared" si="17"/>
        <v>0.66319444444444431</v>
      </c>
      <c r="R51" s="26">
        <f t="shared" si="18"/>
        <v>0.70486111111111094</v>
      </c>
    </row>
    <row r="52" spans="1:18" x14ac:dyDescent="0.25">
      <c r="A52" s="90">
        <f t="shared" si="3"/>
        <v>41</v>
      </c>
      <c r="B52" s="36" t="s">
        <v>42</v>
      </c>
      <c r="C52" s="40" t="s">
        <v>81</v>
      </c>
      <c r="D52" s="40" t="s">
        <v>83</v>
      </c>
      <c r="E52" s="32" t="s">
        <v>41</v>
      </c>
      <c r="F52" s="33" t="str">
        <f t="shared" si="4"/>
        <v>-</v>
      </c>
      <c r="G52" s="51">
        <v>2</v>
      </c>
      <c r="H52" s="34">
        <f t="shared" si="5"/>
        <v>57.999999999999993</v>
      </c>
      <c r="I52" s="25">
        <v>1.3888888888888889E-3</v>
      </c>
      <c r="J52" s="35">
        <f t="shared" si="6"/>
        <v>5.6944444444444436E-2</v>
      </c>
      <c r="K52" s="25">
        <f t="shared" si="12"/>
        <v>0.3069444444444443</v>
      </c>
      <c r="L52" s="25">
        <f t="shared" si="13"/>
        <v>0.34861111111111093</v>
      </c>
      <c r="M52" s="25">
        <v>0.3833333333333333</v>
      </c>
      <c r="N52" s="25">
        <f t="shared" si="14"/>
        <v>0.44236111111111098</v>
      </c>
      <c r="O52" s="25">
        <f t="shared" si="15"/>
        <v>0.56736111111111098</v>
      </c>
      <c r="P52" s="25">
        <f t="shared" si="16"/>
        <v>0.62291666666666645</v>
      </c>
      <c r="Q52" s="25">
        <f t="shared" si="17"/>
        <v>0.66458333333333319</v>
      </c>
      <c r="R52" s="26">
        <f t="shared" si="18"/>
        <v>0.70624999999999982</v>
      </c>
    </row>
    <row r="53" spans="1:18" x14ac:dyDescent="0.25">
      <c r="A53" s="90">
        <f t="shared" si="3"/>
        <v>42</v>
      </c>
      <c r="B53" s="36" t="s">
        <v>123</v>
      </c>
      <c r="C53" s="40" t="s">
        <v>81</v>
      </c>
      <c r="D53" s="40" t="s">
        <v>84</v>
      </c>
      <c r="E53" s="32" t="s">
        <v>41</v>
      </c>
      <c r="F53" s="33" t="str">
        <f t="shared" si="4"/>
        <v>-</v>
      </c>
      <c r="G53" s="51">
        <v>1.1000000000000001</v>
      </c>
      <c r="H53" s="34">
        <f t="shared" si="5"/>
        <v>59.099999999999994</v>
      </c>
      <c r="I53" s="25">
        <v>1.3888888888888889E-3</v>
      </c>
      <c r="J53" s="35">
        <f t="shared" si="6"/>
        <v>5.8333333333333327E-2</v>
      </c>
      <c r="K53" s="25">
        <f t="shared" si="12"/>
        <v>0.30833333333333318</v>
      </c>
      <c r="L53" s="25">
        <f t="shared" si="13"/>
        <v>0.34999999999999981</v>
      </c>
      <c r="M53" s="25">
        <v>0.38472222222222219</v>
      </c>
      <c r="N53" s="25">
        <f t="shared" si="14"/>
        <v>0.44374999999999987</v>
      </c>
      <c r="O53" s="25">
        <f t="shared" si="15"/>
        <v>0.56874999999999987</v>
      </c>
      <c r="P53" s="25">
        <f t="shared" si="16"/>
        <v>0.62430555555555534</v>
      </c>
      <c r="Q53" s="25">
        <f t="shared" si="17"/>
        <v>0.66597222222222208</v>
      </c>
      <c r="R53" s="26">
        <f t="shared" si="18"/>
        <v>0.70763888888888871</v>
      </c>
    </row>
    <row r="54" spans="1:18" x14ac:dyDescent="0.25">
      <c r="A54" s="90">
        <f t="shared" si="3"/>
        <v>43</v>
      </c>
      <c r="B54" s="36" t="s">
        <v>124</v>
      </c>
      <c r="C54" s="40" t="s">
        <v>81</v>
      </c>
      <c r="D54" s="40" t="s">
        <v>85</v>
      </c>
      <c r="E54" s="32" t="s">
        <v>41</v>
      </c>
      <c r="F54" s="33" t="str">
        <f t="shared" si="4"/>
        <v>-</v>
      </c>
      <c r="G54" s="51">
        <v>0.4</v>
      </c>
      <c r="H54" s="34">
        <f t="shared" si="5"/>
        <v>59.499999999999993</v>
      </c>
      <c r="I54" s="25">
        <v>6.9444444444444447E-4</v>
      </c>
      <c r="J54" s="35">
        <f t="shared" si="6"/>
        <v>5.9027777777777769E-2</v>
      </c>
      <c r="K54" s="25">
        <f t="shared" si="12"/>
        <v>0.30902777777777762</v>
      </c>
      <c r="L54" s="25">
        <f t="shared" si="13"/>
        <v>0.35069444444444425</v>
      </c>
      <c r="M54" s="25">
        <v>0.38541666666666669</v>
      </c>
      <c r="N54" s="25">
        <f t="shared" si="14"/>
        <v>0.44444444444444431</v>
      </c>
      <c r="O54" s="25">
        <f t="shared" si="15"/>
        <v>0.56944444444444431</v>
      </c>
      <c r="P54" s="25">
        <f t="shared" si="16"/>
        <v>0.62499999999999978</v>
      </c>
      <c r="Q54" s="25">
        <f t="shared" si="17"/>
        <v>0.66666666666666652</v>
      </c>
      <c r="R54" s="26">
        <f t="shared" si="18"/>
        <v>0.70833333333333315</v>
      </c>
    </row>
    <row r="55" spans="1:18" x14ac:dyDescent="0.25">
      <c r="A55" s="90">
        <f t="shared" si="3"/>
        <v>44</v>
      </c>
      <c r="B55" s="36" t="s">
        <v>125</v>
      </c>
      <c r="C55" s="40" t="s">
        <v>81</v>
      </c>
      <c r="D55" s="40" t="s">
        <v>86</v>
      </c>
      <c r="E55" s="32" t="s">
        <v>41</v>
      </c>
      <c r="F55" s="33" t="str">
        <f t="shared" si="4"/>
        <v>-</v>
      </c>
      <c r="G55" s="51">
        <v>0.7</v>
      </c>
      <c r="H55" s="34">
        <f t="shared" si="5"/>
        <v>60.199999999999996</v>
      </c>
      <c r="I55" s="25">
        <v>6.9444444444444447E-4</v>
      </c>
      <c r="J55" s="35">
        <f t="shared" si="6"/>
        <v>5.9722222222222211E-2</v>
      </c>
      <c r="K55" s="25">
        <f t="shared" si="12"/>
        <v>0.30972222222222207</v>
      </c>
      <c r="L55" s="25">
        <f t="shared" si="13"/>
        <v>0.3513888888888887</v>
      </c>
      <c r="M55" s="25">
        <v>0.38611111111111113</v>
      </c>
      <c r="N55" s="25">
        <f t="shared" si="14"/>
        <v>0.44513888888888875</v>
      </c>
      <c r="O55" s="25">
        <f t="shared" si="15"/>
        <v>0.57013888888888875</v>
      </c>
      <c r="P55" s="25">
        <f t="shared" si="16"/>
        <v>0.62569444444444422</v>
      </c>
      <c r="Q55" s="25">
        <f t="shared" si="17"/>
        <v>0.66736111111111096</v>
      </c>
      <c r="R55" s="26">
        <f t="shared" si="18"/>
        <v>0.70902777777777759</v>
      </c>
    </row>
    <row r="56" spans="1:18" x14ac:dyDescent="0.25">
      <c r="A56" s="90">
        <v>45</v>
      </c>
      <c r="B56" s="36" t="s">
        <v>129</v>
      </c>
      <c r="C56" s="40" t="s">
        <v>81</v>
      </c>
      <c r="D56" s="40" t="s">
        <v>130</v>
      </c>
      <c r="E56" s="32" t="s">
        <v>41</v>
      </c>
      <c r="F56" s="33" t="s">
        <v>70</v>
      </c>
      <c r="G56" s="51">
        <v>0.7</v>
      </c>
      <c r="H56" s="34">
        <v>60.9</v>
      </c>
      <c r="I56" s="25">
        <v>6.9444444444444447E-4</v>
      </c>
      <c r="J56" s="35">
        <v>6.0416666666666667E-2</v>
      </c>
      <c r="K56" s="25">
        <v>0.31041666666666667</v>
      </c>
      <c r="L56" s="25">
        <v>0.3520833333333333</v>
      </c>
      <c r="M56" s="25">
        <v>0.38680555555555557</v>
      </c>
      <c r="N56" s="25">
        <v>0.4458333333333333</v>
      </c>
      <c r="O56" s="25">
        <v>0.5708333333333333</v>
      </c>
      <c r="P56" s="25">
        <v>0.62638888888888888</v>
      </c>
      <c r="Q56" s="25">
        <v>0.66805555555555562</v>
      </c>
      <c r="R56" s="26">
        <v>0.70972222222222225</v>
      </c>
    </row>
    <row r="57" spans="1:18" x14ac:dyDescent="0.25">
      <c r="A57" s="90">
        <v>46</v>
      </c>
      <c r="B57" s="36" t="s">
        <v>126</v>
      </c>
      <c r="C57" s="40" t="s">
        <v>81</v>
      </c>
      <c r="D57" s="40" t="s">
        <v>87</v>
      </c>
      <c r="E57" s="32" t="s">
        <v>41</v>
      </c>
      <c r="F57" s="33" t="str">
        <f t="shared" si="4"/>
        <v>-</v>
      </c>
      <c r="G57" s="51">
        <v>0.7</v>
      </c>
      <c r="H57" s="34">
        <v>61.6</v>
      </c>
      <c r="I57" s="25">
        <v>6.9444444444444447E-4</v>
      </c>
      <c r="J57" s="35">
        <v>6.1111111111111116E-2</v>
      </c>
      <c r="K57" s="25">
        <v>0.31111111111111112</v>
      </c>
      <c r="L57" s="25">
        <v>0.3527777777777778</v>
      </c>
      <c r="M57" s="25">
        <v>0.38750000000000001</v>
      </c>
      <c r="N57" s="25">
        <v>0.4465277777777778</v>
      </c>
      <c r="O57" s="25">
        <v>0.57152777777777775</v>
      </c>
      <c r="P57" s="25">
        <v>0.62708333333333333</v>
      </c>
      <c r="Q57" s="25">
        <v>0.66875000000000007</v>
      </c>
      <c r="R57" s="26">
        <v>0.7104166666666667</v>
      </c>
    </row>
    <row r="58" spans="1:18" x14ac:dyDescent="0.25">
      <c r="A58" s="90">
        <f t="shared" si="3"/>
        <v>47</v>
      </c>
      <c r="B58" s="36" t="s">
        <v>127</v>
      </c>
      <c r="C58" s="40" t="s">
        <v>89</v>
      </c>
      <c r="D58" s="40" t="s">
        <v>79</v>
      </c>
      <c r="E58" s="32" t="s">
        <v>41</v>
      </c>
      <c r="F58" s="33" t="str">
        <f t="shared" si="4"/>
        <v>-</v>
      </c>
      <c r="G58" s="51">
        <v>0.5</v>
      </c>
      <c r="H58" s="34">
        <f t="shared" si="5"/>
        <v>62.1</v>
      </c>
      <c r="I58" s="25">
        <v>6.9444444444444447E-4</v>
      </c>
      <c r="J58" s="35">
        <f t="shared" si="6"/>
        <v>6.1805555555555558E-2</v>
      </c>
      <c r="K58" s="25">
        <f t="shared" si="12"/>
        <v>0.31180555555555556</v>
      </c>
      <c r="L58" s="25">
        <f t="shared" si="13"/>
        <v>0.35347222222222224</v>
      </c>
      <c r="M58" s="25">
        <v>0.38819444444444445</v>
      </c>
      <c r="N58" s="25">
        <f t="shared" si="14"/>
        <v>0.44722222222222224</v>
      </c>
      <c r="O58" s="25">
        <f t="shared" si="15"/>
        <v>0.57222222222222219</v>
      </c>
      <c r="P58" s="25">
        <f t="shared" si="16"/>
        <v>0.62777777777777777</v>
      </c>
      <c r="Q58" s="25">
        <f t="shared" si="17"/>
        <v>0.66944444444444451</v>
      </c>
      <c r="R58" s="26">
        <f t="shared" si="18"/>
        <v>0.71111111111111114</v>
      </c>
    </row>
    <row r="59" spans="1:18" x14ac:dyDescent="0.25">
      <c r="A59" s="90">
        <f t="shared" si="3"/>
        <v>48</v>
      </c>
      <c r="B59" s="36" t="s">
        <v>106</v>
      </c>
      <c r="C59" s="40" t="s">
        <v>81</v>
      </c>
      <c r="D59" s="40" t="s">
        <v>88</v>
      </c>
      <c r="E59" s="32" t="s">
        <v>41</v>
      </c>
      <c r="F59" s="33" t="str">
        <f t="shared" si="4"/>
        <v>-</v>
      </c>
      <c r="G59" s="51">
        <v>0.8</v>
      </c>
      <c r="H59" s="34">
        <f t="shared" si="5"/>
        <v>62.9</v>
      </c>
      <c r="I59" s="25">
        <v>1.3888888888888889E-3</v>
      </c>
      <c r="J59" s="35">
        <f t="shared" si="6"/>
        <v>6.3194444444444442E-2</v>
      </c>
      <c r="K59" s="25">
        <f t="shared" si="12"/>
        <v>0.31319444444444444</v>
      </c>
      <c r="L59" s="25">
        <f t="shared" si="13"/>
        <v>0.35486111111111113</v>
      </c>
      <c r="M59" s="25">
        <v>0.38958333333333334</v>
      </c>
      <c r="N59" s="25">
        <f t="shared" si="14"/>
        <v>0.44861111111111113</v>
      </c>
      <c r="O59" s="25">
        <f t="shared" si="15"/>
        <v>0.57361111111111107</v>
      </c>
      <c r="P59" s="25">
        <f t="shared" si="16"/>
        <v>0.62916666666666665</v>
      </c>
      <c r="Q59" s="25">
        <f t="shared" si="17"/>
        <v>0.67083333333333339</v>
      </c>
      <c r="R59" s="26">
        <f t="shared" si="18"/>
        <v>0.71250000000000002</v>
      </c>
    </row>
    <row r="60" spans="1:18" x14ac:dyDescent="0.25">
      <c r="A60" s="90">
        <v>49</v>
      </c>
      <c r="B60" s="36" t="s">
        <v>141</v>
      </c>
      <c r="C60" s="40"/>
      <c r="D60" s="40" t="s">
        <v>12</v>
      </c>
      <c r="E60" s="32" t="s">
        <v>40</v>
      </c>
      <c r="F60" s="33" t="s">
        <v>70</v>
      </c>
      <c r="G60" s="51">
        <v>0.3</v>
      </c>
      <c r="H60" s="34">
        <f t="shared" si="5"/>
        <v>63.199999999999996</v>
      </c>
      <c r="I60" s="25">
        <v>6.9444444444444447E-4</v>
      </c>
      <c r="J60" s="35">
        <f t="shared" si="6"/>
        <v>6.3888888888888884E-2</v>
      </c>
      <c r="K60" s="25">
        <f t="shared" si="12"/>
        <v>0.31388888888888888</v>
      </c>
      <c r="L60" s="25">
        <f t="shared" si="13"/>
        <v>0.35555555555555557</v>
      </c>
      <c r="M60" s="25">
        <v>0.39027777777777778</v>
      </c>
      <c r="N60" s="25">
        <f t="shared" si="14"/>
        <v>0.44930555555555557</v>
      </c>
      <c r="O60" s="25">
        <f t="shared" si="15"/>
        <v>0.57430555555555551</v>
      </c>
      <c r="P60" s="25">
        <f t="shared" si="16"/>
        <v>0.62986111111111109</v>
      </c>
      <c r="Q60" s="25">
        <f t="shared" si="17"/>
        <v>0.67152777777777783</v>
      </c>
      <c r="R60" s="26">
        <f t="shared" si="18"/>
        <v>0.71319444444444446</v>
      </c>
    </row>
    <row r="61" spans="1:18" x14ac:dyDescent="0.25">
      <c r="A61" s="90">
        <v>50</v>
      </c>
      <c r="B61" s="36" t="s">
        <v>142</v>
      </c>
      <c r="C61" s="40"/>
      <c r="D61" s="40" t="s">
        <v>12</v>
      </c>
      <c r="E61" s="32" t="s">
        <v>40</v>
      </c>
      <c r="F61" s="33" t="str">
        <f t="shared" si="4"/>
        <v>-</v>
      </c>
      <c r="G61" s="51">
        <v>0.4</v>
      </c>
      <c r="H61" s="34">
        <f t="shared" si="5"/>
        <v>63.599999999999994</v>
      </c>
      <c r="I61" s="25">
        <v>6.9444444444444447E-4</v>
      </c>
      <c r="J61" s="35">
        <f t="shared" si="6"/>
        <v>6.4583333333333326E-2</v>
      </c>
      <c r="K61" s="25">
        <f t="shared" si="12"/>
        <v>0.31458333333333333</v>
      </c>
      <c r="L61" s="25">
        <f t="shared" si="13"/>
        <v>0.35625000000000001</v>
      </c>
      <c r="M61" s="25">
        <v>0.39097222222222222</v>
      </c>
      <c r="N61" s="25">
        <f t="shared" si="14"/>
        <v>0.45</v>
      </c>
      <c r="O61" s="25">
        <f t="shared" si="15"/>
        <v>0.57499999999999996</v>
      </c>
      <c r="P61" s="25">
        <f t="shared" si="16"/>
        <v>0.63055555555555554</v>
      </c>
      <c r="Q61" s="25">
        <f t="shared" si="17"/>
        <v>0.67222222222222228</v>
      </c>
      <c r="R61" s="26">
        <f t="shared" si="18"/>
        <v>0.71388888888888891</v>
      </c>
    </row>
    <row r="62" spans="1:18" ht="15.75" thickBot="1" x14ac:dyDescent="0.3">
      <c r="A62" s="91">
        <v>51</v>
      </c>
      <c r="B62" s="97" t="s">
        <v>140</v>
      </c>
      <c r="C62" s="98"/>
      <c r="D62" s="98" t="s">
        <v>38</v>
      </c>
      <c r="E62" s="99" t="s">
        <v>40</v>
      </c>
      <c r="F62" s="100" t="str">
        <f t="shared" si="4"/>
        <v>-</v>
      </c>
      <c r="G62" s="101">
        <v>0.9</v>
      </c>
      <c r="H62" s="102">
        <f t="shared" si="5"/>
        <v>64.5</v>
      </c>
      <c r="I62" s="103">
        <v>1.3888888888888889E-3</v>
      </c>
      <c r="J62" s="104">
        <f t="shared" si="6"/>
        <v>6.597222222222221E-2</v>
      </c>
      <c r="K62" s="103">
        <f t="shared" si="12"/>
        <v>0.31597222222222221</v>
      </c>
      <c r="L62" s="103">
        <f t="shared" si="13"/>
        <v>0.3576388888888889</v>
      </c>
      <c r="M62" s="103">
        <v>0.3923611111111111</v>
      </c>
      <c r="N62" s="103">
        <f t="shared" si="14"/>
        <v>0.4513888888888889</v>
      </c>
      <c r="O62" s="103">
        <f t="shared" si="15"/>
        <v>0.57638888888888884</v>
      </c>
      <c r="P62" s="103">
        <f t="shared" si="16"/>
        <v>0.63194444444444442</v>
      </c>
      <c r="Q62" s="103">
        <f t="shared" si="17"/>
        <v>0.67361111111111116</v>
      </c>
      <c r="R62" s="105">
        <f t="shared" si="18"/>
        <v>0.71527777777777779</v>
      </c>
    </row>
    <row r="63" spans="1:18" x14ac:dyDescent="0.25">
      <c r="B63" s="188" t="s">
        <v>104</v>
      </c>
      <c r="C63" s="172"/>
      <c r="D63" s="172"/>
      <c r="E63" s="172"/>
      <c r="F63" s="172"/>
      <c r="G63" s="172"/>
      <c r="H63" s="172"/>
      <c r="I63" s="92"/>
      <c r="J63" s="93"/>
      <c r="K63" s="94"/>
      <c r="L63" s="95"/>
      <c r="M63" s="95"/>
      <c r="N63" s="94"/>
      <c r="O63" s="95"/>
      <c r="P63" s="94"/>
      <c r="Q63" s="94"/>
      <c r="R63" s="96"/>
    </row>
    <row r="64" spans="1:18" x14ac:dyDescent="0.25">
      <c r="B64" s="131" t="s">
        <v>61</v>
      </c>
      <c r="C64" s="132"/>
      <c r="D64" s="132"/>
      <c r="E64" s="133"/>
      <c r="F64" s="133"/>
      <c r="G64" s="134"/>
      <c r="H64" s="134"/>
      <c r="I64" s="135"/>
      <c r="J64" s="136"/>
      <c r="K64" s="133"/>
      <c r="L64" s="134"/>
      <c r="M64" s="134"/>
      <c r="N64" s="133"/>
      <c r="O64" s="134"/>
      <c r="P64" s="133"/>
      <c r="Q64" s="133"/>
      <c r="R64" s="133"/>
    </row>
    <row r="65" spans="2:18" ht="21" customHeight="1" x14ac:dyDescent="0.25">
      <c r="B65" s="143" t="s">
        <v>48</v>
      </c>
      <c r="C65" s="132"/>
      <c r="D65" s="132"/>
      <c r="E65" s="133"/>
      <c r="F65" s="133"/>
      <c r="G65" s="173" t="s">
        <v>137</v>
      </c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</row>
    <row r="66" spans="2:18" ht="18.75" customHeight="1" x14ac:dyDescent="0.25">
      <c r="B66" s="144" t="s">
        <v>136</v>
      </c>
      <c r="C66" s="137"/>
      <c r="D66" s="137"/>
      <c r="E66" s="137"/>
      <c r="F66" s="137"/>
      <c r="G66" s="189" t="s">
        <v>102</v>
      </c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</row>
    <row r="67" spans="2:18" x14ac:dyDescent="0.25">
      <c r="B67" s="143" t="s">
        <v>116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4"/>
      <c r="M67" s="134"/>
      <c r="N67" s="133"/>
      <c r="O67" s="134"/>
      <c r="P67" s="133"/>
      <c r="Q67" s="133"/>
      <c r="R67" s="133"/>
    </row>
    <row r="68" spans="2:18" x14ac:dyDescent="0.25">
      <c r="B68" s="155" t="s">
        <v>145</v>
      </c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9"/>
    </row>
    <row r="69" spans="2:18" x14ac:dyDescent="0.25">
      <c r="B69" s="158"/>
      <c r="C69" s="158"/>
      <c r="D69" s="159" t="s">
        <v>149</v>
      </c>
      <c r="E69" s="159"/>
      <c r="F69" s="160"/>
      <c r="G69" s="160"/>
      <c r="H69" s="160"/>
      <c r="I69" s="160"/>
      <c r="J69" s="142"/>
      <c r="K69" s="140"/>
      <c r="L69" s="141"/>
      <c r="M69" s="141"/>
      <c r="N69" s="140"/>
      <c r="O69" s="141"/>
      <c r="P69" s="140"/>
      <c r="Q69" s="140"/>
      <c r="R69" s="140"/>
    </row>
    <row r="70" spans="2:18" x14ac:dyDescent="0.25">
      <c r="B70" s="161" t="s">
        <v>150</v>
      </c>
      <c r="C70" s="158"/>
      <c r="D70" s="158"/>
      <c r="E70" s="159"/>
      <c r="F70" s="160"/>
      <c r="G70" s="160"/>
      <c r="H70" s="160"/>
      <c r="I70" s="160"/>
      <c r="J70" s="12"/>
      <c r="K70" s="23"/>
      <c r="L70" s="14"/>
      <c r="M70" s="14"/>
      <c r="N70" s="23"/>
      <c r="O70" s="14"/>
      <c r="P70" s="23"/>
      <c r="Q70" s="23"/>
      <c r="R70" s="23"/>
    </row>
    <row r="71" spans="2:18" x14ac:dyDescent="0.25">
      <c r="B71" s="161" t="s">
        <v>151</v>
      </c>
      <c r="C71" s="158"/>
      <c r="D71" s="158"/>
      <c r="E71" s="158"/>
      <c r="F71" s="160"/>
      <c r="G71" s="160"/>
      <c r="H71" s="160"/>
      <c r="I71" s="160"/>
      <c r="J71" s="123"/>
      <c r="K71" s="123"/>
      <c r="L71" s="123"/>
      <c r="M71" s="123"/>
      <c r="N71" s="123"/>
      <c r="O71" s="123"/>
      <c r="P71" s="123"/>
      <c r="Q71" s="123"/>
      <c r="R71" s="23"/>
    </row>
    <row r="72" spans="2:18" x14ac:dyDescent="0.25">
      <c r="B72" s="162"/>
      <c r="C72" s="158"/>
      <c r="D72" s="158"/>
      <c r="E72" s="158"/>
      <c r="F72" s="160"/>
      <c r="G72" s="160"/>
      <c r="H72" s="160"/>
      <c r="I72" s="160"/>
      <c r="J72" s="124"/>
      <c r="K72" s="124"/>
      <c r="L72" s="124"/>
      <c r="M72" s="82"/>
      <c r="N72" s="2"/>
      <c r="O72" s="3"/>
      <c r="P72" s="2"/>
      <c r="Q72" s="2"/>
      <c r="R72" s="2"/>
    </row>
    <row r="73" spans="2:18" x14ac:dyDescent="0.25">
      <c r="B73" s="161" t="s">
        <v>154</v>
      </c>
      <c r="C73" s="158"/>
      <c r="D73" s="158"/>
      <c r="E73" s="158"/>
      <c r="F73" s="160"/>
      <c r="G73" s="160"/>
      <c r="H73" s="160"/>
      <c r="I73" s="160"/>
    </row>
    <row r="74" spans="2:18" x14ac:dyDescent="0.25">
      <c r="B74" s="161" t="s">
        <v>152</v>
      </c>
      <c r="C74" s="158"/>
      <c r="D74" s="158"/>
      <c r="E74" s="158"/>
      <c r="F74" s="160"/>
      <c r="G74" s="160"/>
      <c r="H74" s="160"/>
      <c r="I74" s="160"/>
    </row>
    <row r="75" spans="2:18" x14ac:dyDescent="0.25">
      <c r="B75" s="161" t="s">
        <v>155</v>
      </c>
      <c r="C75" s="158"/>
      <c r="D75" s="158"/>
      <c r="E75" s="158"/>
      <c r="F75" s="160"/>
      <c r="G75" s="160"/>
      <c r="H75" s="160"/>
      <c r="I75" s="160"/>
    </row>
    <row r="76" spans="2:18" x14ac:dyDescent="0.25">
      <c r="B76" s="161" t="s">
        <v>153</v>
      </c>
      <c r="C76" s="158"/>
      <c r="D76" s="158"/>
      <c r="E76" s="158"/>
      <c r="F76" s="160"/>
      <c r="G76" s="160"/>
      <c r="H76" s="160"/>
      <c r="I76" s="160"/>
    </row>
  </sheetData>
  <mergeCells count="16">
    <mergeCell ref="B63:H63"/>
    <mergeCell ref="G65:R65"/>
    <mergeCell ref="G66:R66"/>
    <mergeCell ref="L3:R7"/>
    <mergeCell ref="C9:C11"/>
    <mergeCell ref="E9:E11"/>
    <mergeCell ref="F9:F11"/>
    <mergeCell ref="G9:G11"/>
    <mergeCell ref="H9:H11"/>
    <mergeCell ref="I9:I11"/>
    <mergeCell ref="J9:J11"/>
    <mergeCell ref="A9:A11"/>
    <mergeCell ref="E6:I6"/>
    <mergeCell ref="E7:F7"/>
    <mergeCell ref="E8:F8"/>
    <mergeCell ref="G8:H8"/>
  </mergeCells>
  <pageMargins left="0.59055118110236227" right="0" top="0.39370078740157483" bottom="0.39370078740157483" header="0.19685039370078741" footer="0.19685039370078741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 TAM</vt:lpstr>
      <vt:lpstr>2026 POW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2025-11-25T11:01:07Z</dcterms:modified>
</cp:coreProperties>
</file>