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Zaświadczenia do druku\2026\PKS Skierniewice\Linia 15  Czerniewice\"/>
    </mc:Choice>
  </mc:AlternateContent>
  <xr:revisionPtr revIDLastSave="0" documentId="13_ncr:1_{9554B506-417D-4CF7-8166-414FD6FCF933}" xr6:coauthVersionLast="36" xr6:coauthVersionMax="36" xr10:uidLastSave="{00000000-0000-0000-0000-000000000000}"/>
  <bookViews>
    <workbookView xWindow="-105" yWindow="-105" windowWidth="23250" windowHeight="12450" activeTab="1" xr2:uid="{00000000-000D-0000-FFFF-FFFF00000000}"/>
  </bookViews>
  <sheets>
    <sheet name="2026 TAM" sheetId="1" r:id="rId1"/>
    <sheet name="2026 POW" sheetId="2" r:id="rId2"/>
  </sheets>
  <calcPr calcId="191029"/>
</workbook>
</file>

<file path=xl/calcChain.xml><?xml version="1.0" encoding="utf-8"?>
<calcChain xmlns="http://schemas.openxmlformats.org/spreadsheetml/2006/main"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9" i="2"/>
  <c r="J10" i="2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3" i="1"/>
  <c r="H12" i="1"/>
  <c r="T10" i="2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S10" i="2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R10" i="2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Q10" i="2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N29" i="2"/>
  <c r="N30" i="2" s="1"/>
  <c r="N31" i="2" s="1"/>
  <c r="N32" i="2" s="1"/>
  <c r="N33" i="2" s="1"/>
  <c r="N34" i="2" s="1"/>
  <c r="N35" i="2" s="1"/>
  <c r="M10" i="2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L29" i="2"/>
  <c r="L30" i="2" s="1"/>
  <c r="L31" i="2" s="1"/>
  <c r="L32" i="2" s="1"/>
  <c r="L33" i="2" s="1"/>
  <c r="L34" i="2" s="1"/>
  <c r="L35" i="2" s="1"/>
  <c r="K29" i="2"/>
  <c r="K30" i="2" s="1"/>
  <c r="K31" i="2" s="1"/>
  <c r="K32" i="2" s="1"/>
  <c r="K33" i="2" s="1"/>
  <c r="K34" i="2" s="1"/>
  <c r="K35" i="2" s="1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R21" i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Q14" i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O14" i="1"/>
  <c r="O15" i="1" s="1"/>
  <c r="O16" i="1" s="1"/>
  <c r="O17" i="1" s="1"/>
  <c r="O18" i="1" s="1"/>
  <c r="O19" i="1" s="1"/>
  <c r="O20" i="1" s="1"/>
  <c r="N14" i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M14" i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O21" i="1" l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</calcChain>
</file>

<file path=xl/sharedStrings.xml><?xml version="1.0" encoding="utf-8"?>
<sst xmlns="http://schemas.openxmlformats.org/spreadsheetml/2006/main" count="254" uniqueCount="113">
  <si>
    <t xml:space="preserve"> </t>
  </si>
  <si>
    <t>D</t>
  </si>
  <si>
    <t>M  R</t>
  </si>
  <si>
    <t>14:55</t>
  </si>
  <si>
    <t>12:05</t>
  </si>
  <si>
    <t>09:55</t>
  </si>
  <si>
    <t>08:45</t>
  </si>
  <si>
    <t>wew</t>
  </si>
  <si>
    <t>Czerniewice Centrum</t>
  </si>
  <si>
    <t>S</t>
  </si>
  <si>
    <t>00:04</t>
  </si>
  <si>
    <t>P</t>
  </si>
  <si>
    <t>02</t>
  </si>
  <si>
    <t>00:03</t>
  </si>
  <si>
    <t>03</t>
  </si>
  <si>
    <t>R</t>
  </si>
  <si>
    <t>00:02</t>
  </si>
  <si>
    <t>W</t>
  </si>
  <si>
    <t>Nowy Dwór Parcela 20</t>
  </si>
  <si>
    <t>Nowy Dwór KZD</t>
  </si>
  <si>
    <t>Kolonia Starorawska nr 5</t>
  </si>
  <si>
    <t>G</t>
  </si>
  <si>
    <t>Osoba Zarządająca transportem: Dariusz Kumosiński</t>
  </si>
  <si>
    <t>oznaczenia :</t>
  </si>
  <si>
    <t>D- kursuje od poniedziałku do piatku oprócz świąt</t>
  </si>
  <si>
    <t>Lp.</t>
  </si>
  <si>
    <t>01</t>
  </si>
  <si>
    <t>oznaczenia:</t>
  </si>
  <si>
    <t>Numer drogi</t>
  </si>
  <si>
    <t>707</t>
  </si>
  <si>
    <t>Czas narast.</t>
  </si>
  <si>
    <t>17</t>
  </si>
  <si>
    <t>19</t>
  </si>
  <si>
    <t>21</t>
  </si>
  <si>
    <t>25</t>
  </si>
  <si>
    <t>33</t>
  </si>
  <si>
    <t>35</t>
  </si>
  <si>
    <t>37</t>
  </si>
  <si>
    <t>1</t>
  </si>
  <si>
    <t>2</t>
  </si>
  <si>
    <t>24</t>
  </si>
  <si>
    <t>22</t>
  </si>
  <si>
    <t>20</t>
  </si>
  <si>
    <t>06</t>
  </si>
  <si>
    <t>04</t>
  </si>
  <si>
    <t>Żydomice/skrzyżowanie</t>
  </si>
  <si>
    <t>Gaj/rondo</t>
  </si>
  <si>
    <t>23</t>
  </si>
  <si>
    <t>31</t>
  </si>
  <si>
    <t>Nowy Kawęczyn, pos. Nr 9</t>
  </si>
  <si>
    <t>18</t>
  </si>
  <si>
    <t>Gaj/stacja paliw</t>
  </si>
  <si>
    <t>Niwna, pos. Nr 64</t>
  </si>
  <si>
    <t>Wólka Jagielczyńska</t>
  </si>
  <si>
    <t>Zubki Duże</t>
  </si>
  <si>
    <t>Podkonice Duże</t>
  </si>
  <si>
    <t>Podlas</t>
  </si>
  <si>
    <t>Rawa Mazowiecka d.a/Kolejowa</t>
  </si>
  <si>
    <t xml:space="preserve">Kurzeszyn </t>
  </si>
  <si>
    <t>Wołucza, pos. Nr 67A</t>
  </si>
  <si>
    <t>Marianka/skrzyżowanie</t>
  </si>
  <si>
    <t>Stara Rawa Nr 51</t>
  </si>
  <si>
    <t>Trzcianna/skrzyżowanie</t>
  </si>
  <si>
    <t>Strzyboga/stacja paliw</t>
  </si>
  <si>
    <t>Rawiczów/skrzyżowanie</t>
  </si>
  <si>
    <t>3</t>
  </si>
  <si>
    <t>12</t>
  </si>
  <si>
    <t>14</t>
  </si>
  <si>
    <t>Rawiczów</t>
  </si>
  <si>
    <t>Nowy Kaweczyn nr 3</t>
  </si>
  <si>
    <t>Nowy Dwór/skrzyżowanie</t>
  </si>
  <si>
    <t>Wołucza</t>
  </si>
  <si>
    <t>Niwna/sklep spożywczy</t>
  </si>
  <si>
    <t>Rawa Mazowiecka ul. Skierniewicka 51</t>
  </si>
  <si>
    <t>S - kursuje w dni nauki szkolnej</t>
  </si>
  <si>
    <t xml:space="preserve"> Kategoria
drogi</t>
  </si>
  <si>
    <t xml:space="preserve"> nr
 przystanku</t>
  </si>
  <si>
    <t xml:space="preserve"> czas między
 przyst.</t>
  </si>
  <si>
    <t xml:space="preserve">  nr przystanku</t>
  </si>
  <si>
    <t xml:space="preserve"> Odległości</t>
  </si>
  <si>
    <t xml:space="preserve">  Odległości</t>
  </si>
  <si>
    <t>Rawa Mazowiecka  ul. Kościuszki/ Liceum</t>
  </si>
  <si>
    <t>Rawa Mazowiecka ul. Kościuszki / Sąd</t>
  </si>
  <si>
    <t>Rawa Mazowiecka ul. Tomaszowska/ cmentarz</t>
  </si>
  <si>
    <t>ul. Sobieskiego 79, 96-100 Skierniewice</t>
  </si>
  <si>
    <t>Linia użyteczności publicznej nr 15</t>
  </si>
  <si>
    <t xml:space="preserve"> Lp.</t>
  </si>
  <si>
    <t>Kategoria drogi: P - droga powiatowa; W - droga wojewódzka; G-droga gminna, S- droga ekspresowa, R- teren prywatny , wew- droga wewnętrzna</t>
  </si>
  <si>
    <t>PKS Skierniewice Sp. z o.o.</t>
  </si>
  <si>
    <t>Nazwa linii:  Skierniewice - Rawa Mazowiecka - Czerniewice</t>
  </si>
  <si>
    <t xml:space="preserve">Liczba pojazdów niezbędnych do wykonywania codziennych przewozów: 4 </t>
  </si>
  <si>
    <t>Liczba pojazdów niezbędnych do wykonywania codziennych przewozów: 4</t>
  </si>
  <si>
    <t xml:space="preserve">Km
narastający </t>
  </si>
  <si>
    <t xml:space="preserve"> Km
narastający </t>
  </si>
  <si>
    <t xml:space="preserve"> Pr.techn.</t>
  </si>
  <si>
    <t xml:space="preserve">  Pr.techn.</t>
  </si>
  <si>
    <t>Kategoria
drogi</t>
  </si>
  <si>
    <t xml:space="preserve">Nazwa przystanku </t>
  </si>
  <si>
    <t>Załacznik Nr 1 do umowy 
Nr 5/2025/IFII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</si>
  <si>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</si>
  <si>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</si>
  <si>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</si>
  <si>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</si>
  <si>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</si>
  <si>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U/10/286</t>
  </si>
  <si>
    <t xml:space="preserve">do zaświadczenia nr 015/2025 </t>
  </si>
  <si>
    <t>Rodzaj kursów:  kurs zwykły</t>
  </si>
  <si>
    <t>Skierniewice, Dworcowa, Budynki PKP (Czołg)</t>
  </si>
  <si>
    <t xml:space="preserve">Skierniewice,  Reymonta, Sąd </t>
  </si>
  <si>
    <t>Skierniewice, Kopernika, blok mieszkalny nr 7</t>
  </si>
  <si>
    <t xml:space="preserve">Skierniewice, Rawska, skrzyżowanie Kątna </t>
  </si>
  <si>
    <t xml:space="preserve">Skierniewice, Reymonta, Blok mieszkalny  8/16 </t>
  </si>
  <si>
    <t xml:space="preserve">Skierniewice, Kopernika, posesja nr 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</si>
</sst>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[$-415]General"/>
  </numFmts>
  <fonts count="25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rgb="FF000000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0" applyNumberFormat="0" applyBorder="0" applyAlignment="0" applyProtection="0"/>
    <xf numFmtId="0" fontId="4" fillId="3" borderId="0" applyNumberFormat="0" applyBorder="0" applyAlignment="0" applyProtection="0"/>
    <xf numFmtId="166" fontId="14" fillId="0" borderId="0" applyBorder="0" applyProtection="0"/>
  </cellStyleXfs>
  <cellXfs count="155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0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right" vertical="top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20" fontId="6" fillId="17" borderId="3" xfId="0" applyNumberFormat="1" applyFont="1" applyFill="1" applyBorder="1" applyAlignment="1">
      <alignment horizontal="center" vertical="top"/>
    </xf>
    <xf numFmtId="0" fontId="6" fillId="17" borderId="3" xfId="0" applyFont="1" applyFill="1" applyBorder="1" applyAlignment="1">
      <alignment horizontal="right" vertical="top"/>
    </xf>
    <xf numFmtId="49" fontId="6" fillId="17" borderId="3" xfId="0" applyNumberFormat="1" applyFont="1" applyFill="1" applyBorder="1" applyAlignment="1">
      <alignment horizontal="center" vertical="top"/>
    </xf>
    <xf numFmtId="0" fontId="7" fillId="17" borderId="3" xfId="0" applyFont="1" applyFill="1" applyBorder="1" applyAlignment="1">
      <alignment horizontal="left" vertical="top"/>
    </xf>
    <xf numFmtId="0" fontId="7" fillId="17" borderId="3" xfId="0" applyFont="1" applyFill="1" applyBorder="1" applyAlignment="1">
      <alignment horizontal="right" vertical="top"/>
    </xf>
    <xf numFmtId="0" fontId="6" fillId="17" borderId="3" xfId="0" applyFont="1" applyFill="1" applyBorder="1" applyAlignment="1">
      <alignment horizontal="left" vertical="top"/>
    </xf>
    <xf numFmtId="0" fontId="7" fillId="17" borderId="3" xfId="0" applyFont="1" applyFill="1" applyBorder="1" applyAlignment="1">
      <alignment horizontal="center" vertical="top"/>
    </xf>
    <xf numFmtId="0" fontId="6" fillId="17" borderId="3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20" fontId="6" fillId="0" borderId="5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20" fontId="6" fillId="0" borderId="10" xfId="0" applyNumberFormat="1" applyFont="1" applyBorder="1" applyAlignment="1">
      <alignment horizontal="center" vertical="top"/>
    </xf>
    <xf numFmtId="0" fontId="6" fillId="17" borderId="10" xfId="0" applyFont="1" applyFill="1" applyBorder="1" applyAlignment="1">
      <alignment horizontal="right" vertical="top"/>
    </xf>
    <xf numFmtId="49" fontId="6" fillId="17" borderId="10" xfId="0" applyNumberFormat="1" applyFont="1" applyFill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/>
    </xf>
    <xf numFmtId="165" fontId="6" fillId="17" borderId="3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6" fillId="17" borderId="5" xfId="0" applyFont="1" applyFill="1" applyBorder="1" applyAlignment="1">
      <alignment horizontal="left" vertical="top"/>
    </xf>
    <xf numFmtId="165" fontId="6" fillId="0" borderId="5" xfId="0" applyNumberFormat="1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5" fontId="6" fillId="0" borderId="11" xfId="0" applyNumberFormat="1" applyFont="1" applyBorder="1" applyAlignment="1">
      <alignment horizontal="center" vertical="top"/>
    </xf>
    <xf numFmtId="49" fontId="11" fillId="0" borderId="0" xfId="0" applyNumberFormat="1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17" borderId="10" xfId="0" applyNumberFormat="1" applyFont="1" applyFill="1" applyBorder="1" applyAlignment="1">
      <alignment horizontal="center" vertical="center"/>
    </xf>
    <xf numFmtId="0" fontId="13" fillId="0" borderId="0" xfId="0" applyFont="1"/>
    <xf numFmtId="49" fontId="15" fillId="0" borderId="0" xfId="22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>
      <alignment vertical="top"/>
    </xf>
    <xf numFmtId="49" fontId="16" fillId="0" borderId="0" xfId="0" applyNumberFormat="1" applyFont="1" applyAlignment="1">
      <alignment horizontal="left" vertical="top"/>
    </xf>
    <xf numFmtId="164" fontId="6" fillId="17" borderId="5" xfId="0" applyNumberFormat="1" applyFont="1" applyFill="1" applyBorder="1" applyAlignment="1">
      <alignment horizontal="center" vertical="top"/>
    </xf>
    <xf numFmtId="164" fontId="6" fillId="17" borderId="3" xfId="0" applyNumberFormat="1" applyFont="1" applyFill="1" applyBorder="1" applyAlignment="1">
      <alignment horizontal="center" vertical="top"/>
    </xf>
    <xf numFmtId="164" fontId="6" fillId="17" borderId="10" xfId="0" applyNumberFormat="1" applyFont="1" applyFill="1" applyBorder="1" applyAlignment="1">
      <alignment horizontal="center"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6" fillId="0" borderId="10" xfId="0" applyNumberFormat="1" applyFont="1" applyBorder="1" applyAlignment="1">
      <alignment horizontal="center" vertical="top"/>
    </xf>
    <xf numFmtId="165" fontId="6" fillId="17" borderId="5" xfId="0" applyNumberFormat="1" applyFont="1" applyFill="1" applyBorder="1" applyAlignment="1">
      <alignment horizontal="center" vertical="top"/>
    </xf>
    <xf numFmtId="165" fontId="6" fillId="17" borderId="10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right" vertical="top"/>
    </xf>
    <xf numFmtId="1" fontId="6" fillId="0" borderId="3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0" fontId="6" fillId="17" borderId="10" xfId="0" applyFont="1" applyFill="1" applyBorder="1" applyAlignment="1">
      <alignment horizontal="left" vertical="top"/>
    </xf>
    <xf numFmtId="1" fontId="6" fillId="0" borderId="7" xfId="0" applyNumberFormat="1" applyFont="1" applyBorder="1" applyAlignment="1">
      <alignment horizontal="center" vertical="center"/>
    </xf>
    <xf numFmtId="1" fontId="6" fillId="17" borderId="7" xfId="0" applyNumberFormat="1" applyFont="1" applyFill="1" applyBorder="1" applyAlignment="1">
      <alignment horizontal="center" vertical="center"/>
    </xf>
    <xf numFmtId="1" fontId="6" fillId="17" borderId="9" xfId="0" applyNumberFormat="1" applyFont="1" applyFill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164" fontId="6" fillId="18" borderId="13" xfId="0" applyNumberFormat="1" applyFont="1" applyFill="1" applyBorder="1" applyAlignment="1">
      <alignment horizontal="right" vertical="top"/>
    </xf>
    <xf numFmtId="0" fontId="6" fillId="18" borderId="13" xfId="0" applyFont="1" applyFill="1" applyBorder="1" applyAlignment="1">
      <alignment horizontal="center" vertical="top"/>
    </xf>
    <xf numFmtId="20" fontId="17" fillId="18" borderId="13" xfId="0" applyNumberFormat="1" applyFont="1" applyFill="1" applyBorder="1"/>
    <xf numFmtId="165" fontId="6" fillId="18" borderId="13" xfId="0" applyNumberFormat="1" applyFont="1" applyFill="1" applyBorder="1" applyAlignment="1">
      <alignment horizontal="center" vertical="top"/>
    </xf>
    <xf numFmtId="20" fontId="6" fillId="18" borderId="13" xfId="0" applyNumberFormat="1" applyFont="1" applyFill="1" applyBorder="1" applyAlignment="1">
      <alignment horizontal="center" vertical="top"/>
    </xf>
    <xf numFmtId="20" fontId="6" fillId="18" borderId="15" xfId="0" applyNumberFormat="1" applyFont="1" applyFill="1" applyBorder="1" applyAlignment="1">
      <alignment horizontal="center" vertical="top"/>
    </xf>
    <xf numFmtId="164" fontId="6" fillId="18" borderId="3" xfId="0" applyNumberFormat="1" applyFont="1" applyFill="1" applyBorder="1" applyAlignment="1">
      <alignment horizontal="right" vertical="top"/>
    </xf>
    <xf numFmtId="0" fontId="6" fillId="18" borderId="3" xfId="0" applyFont="1" applyFill="1" applyBorder="1" applyAlignment="1">
      <alignment horizontal="center" vertical="top"/>
    </xf>
    <xf numFmtId="20" fontId="6" fillId="18" borderId="3" xfId="0" applyNumberFormat="1" applyFont="1" applyFill="1" applyBorder="1" applyAlignment="1">
      <alignment horizontal="right" vertical="top"/>
    </xf>
    <xf numFmtId="165" fontId="6" fillId="18" borderId="3" xfId="0" applyNumberFormat="1" applyFont="1" applyFill="1" applyBorder="1" applyAlignment="1">
      <alignment horizontal="center" vertical="top"/>
    </xf>
    <xf numFmtId="20" fontId="6" fillId="18" borderId="3" xfId="0" applyNumberFormat="1" applyFont="1" applyFill="1" applyBorder="1" applyAlignment="1">
      <alignment horizontal="center" vertical="top"/>
    </xf>
    <xf numFmtId="20" fontId="6" fillId="18" borderId="8" xfId="0" applyNumberFormat="1" applyFont="1" applyFill="1" applyBorder="1" applyAlignment="1">
      <alignment horizontal="center" vertical="top"/>
    </xf>
    <xf numFmtId="164" fontId="6" fillId="19" borderId="3" xfId="0" applyNumberFormat="1" applyFont="1" applyFill="1" applyBorder="1" applyAlignment="1">
      <alignment horizontal="right" vertical="top"/>
    </xf>
    <xf numFmtId="20" fontId="6" fillId="19" borderId="3" xfId="0" applyNumberFormat="1" applyFont="1" applyFill="1" applyBorder="1" applyAlignment="1">
      <alignment horizontal="center" vertical="top"/>
    </xf>
    <xf numFmtId="20" fontId="6" fillId="19" borderId="3" xfId="0" applyNumberFormat="1" applyFont="1" applyFill="1" applyBorder="1" applyAlignment="1">
      <alignment horizontal="right" vertical="top"/>
    </xf>
    <xf numFmtId="20" fontId="6" fillId="19" borderId="8" xfId="0" applyNumberFormat="1" applyFont="1" applyFill="1" applyBorder="1" applyAlignment="1">
      <alignment horizontal="center" vertical="top"/>
    </xf>
    <xf numFmtId="0" fontId="6" fillId="19" borderId="3" xfId="0" applyFont="1" applyFill="1" applyBorder="1" applyAlignment="1">
      <alignment horizontal="right" vertical="top"/>
    </xf>
    <xf numFmtId="164" fontId="8" fillId="19" borderId="3" xfId="0" applyNumberFormat="1" applyFont="1" applyFill="1" applyBorder="1" applyAlignment="1">
      <alignment horizontal="right" vertical="top"/>
    </xf>
    <xf numFmtId="164" fontId="6" fillId="19" borderId="10" xfId="0" applyNumberFormat="1" applyFont="1" applyFill="1" applyBorder="1" applyAlignment="1">
      <alignment horizontal="right" vertical="top"/>
    </xf>
    <xf numFmtId="164" fontId="6" fillId="18" borderId="10" xfId="0" applyNumberFormat="1" applyFont="1" applyFill="1" applyBorder="1" applyAlignment="1">
      <alignment horizontal="right" vertical="top"/>
    </xf>
    <xf numFmtId="0" fontId="6" fillId="18" borderId="10" xfId="0" applyFont="1" applyFill="1" applyBorder="1" applyAlignment="1">
      <alignment horizontal="center" vertical="top"/>
    </xf>
    <xf numFmtId="0" fontId="6" fillId="19" borderId="10" xfId="0" applyFont="1" applyFill="1" applyBorder="1" applyAlignment="1">
      <alignment horizontal="right" vertical="top"/>
    </xf>
    <xf numFmtId="165" fontId="6" fillId="18" borderId="10" xfId="0" applyNumberFormat="1" applyFont="1" applyFill="1" applyBorder="1" applyAlignment="1">
      <alignment horizontal="center" vertical="top"/>
    </xf>
    <xf numFmtId="20" fontId="6" fillId="19" borderId="10" xfId="0" applyNumberFormat="1" applyFont="1" applyFill="1" applyBorder="1" applyAlignment="1">
      <alignment horizontal="center" vertical="top"/>
    </xf>
    <xf numFmtId="20" fontId="6" fillId="18" borderId="10" xfId="0" applyNumberFormat="1" applyFont="1" applyFill="1" applyBorder="1" applyAlignment="1">
      <alignment horizontal="center" vertical="top"/>
    </xf>
    <xf numFmtId="20" fontId="6" fillId="18" borderId="11" xfId="0" applyNumberFormat="1" applyFont="1" applyFill="1" applyBorder="1" applyAlignment="1">
      <alignment horizontal="center" vertical="top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left" vertical="center" indent="15"/>
    </xf>
    <xf numFmtId="0" fontId="23" fillId="0" borderId="0" xfId="0" applyFont="1"/>
    <xf numFmtId="0" fontId="24" fillId="0" borderId="0" xfId="0" applyFont="1"/>
    <xf numFmtId="0" fontId="13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49" fontId="6" fillId="0" borderId="5" xfId="0" applyNumberFormat="1" applyFont="1" applyBorder="1" applyAlignment="1">
      <alignment horizontal="center" vertical="center" textRotation="90" wrapText="1"/>
    </xf>
    <xf numFmtId="49" fontId="6" fillId="0" borderId="3" xfId="0" applyNumberFormat="1" applyFont="1" applyBorder="1" applyAlignment="1">
      <alignment horizontal="center" vertical="center" textRotation="90"/>
    </xf>
    <xf numFmtId="49" fontId="6" fillId="0" borderId="10" xfId="0" applyNumberFormat="1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/>
    </xf>
    <xf numFmtId="0" fontId="6" fillId="0" borderId="10" xfId="0" applyNumberFormat="1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textRotation="90"/>
    </xf>
    <xf numFmtId="0" fontId="6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</cellXfs>
  <cellStyles count="23">
    <cellStyle name="20% - akcent 1" xfId="1" xr:uid="{00000000-0005-0000-0000-000000000000}"/>
    <cellStyle name="20% - akcent 2" xfId="2" xr:uid="{00000000-0005-0000-0000-000001000000}"/>
    <cellStyle name="20% - akcent 3" xfId="3" xr:uid="{00000000-0005-0000-0000-000002000000}"/>
    <cellStyle name="20% - akcent 4" xfId="4" xr:uid="{00000000-0005-0000-0000-000003000000}"/>
    <cellStyle name="20% - akcent 5" xfId="5" xr:uid="{00000000-0005-0000-0000-000004000000}"/>
    <cellStyle name="20% - akcent 6" xfId="6" xr:uid="{00000000-0005-0000-0000-000005000000}"/>
    <cellStyle name="40% - akcent 1" xfId="7" xr:uid="{00000000-0005-0000-0000-000006000000}"/>
    <cellStyle name="40% - akcent 2" xfId="8" xr:uid="{00000000-0005-0000-0000-000007000000}"/>
    <cellStyle name="40% - akcent 3" xfId="9" xr:uid="{00000000-0005-0000-0000-000008000000}"/>
    <cellStyle name="40% - akcent 4" xfId="10" xr:uid="{00000000-0005-0000-0000-000009000000}"/>
    <cellStyle name="40% - akcent 5" xfId="11" xr:uid="{00000000-0005-0000-0000-00000A000000}"/>
    <cellStyle name="40% - akcent 6" xfId="12" xr:uid="{00000000-0005-0000-0000-00000B000000}"/>
    <cellStyle name="60% - akcent 1" xfId="13" xr:uid="{00000000-0005-0000-0000-00000C000000}"/>
    <cellStyle name="60% - akcent 2" xfId="14" xr:uid="{00000000-0005-0000-0000-00000D000000}"/>
    <cellStyle name="60% - akcent 3" xfId="15" xr:uid="{00000000-0005-0000-0000-00000E000000}"/>
    <cellStyle name="60% - akcent 4" xfId="16" xr:uid="{00000000-0005-0000-0000-00000F000000}"/>
    <cellStyle name="60% - akcent 5" xfId="17" xr:uid="{00000000-0005-0000-0000-000010000000}"/>
    <cellStyle name="60% - akcent 6" xfId="18" xr:uid="{00000000-0005-0000-0000-000011000000}"/>
    <cellStyle name="Dobre" xfId="19" xr:uid="{00000000-0005-0000-0000-000012000000}"/>
    <cellStyle name="Excel Built-in Normal" xfId="22" xr:uid="{00000000-0005-0000-0000-000013000000}"/>
    <cellStyle name="Neutralne" xfId="20" xr:uid="{00000000-0005-0000-0000-000014000000}"/>
    <cellStyle name="Normalny" xfId="0" builtinId="0"/>
    <cellStyle name="Złe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zoomScaleNormal="100" workbookViewId="0">
      <selection sqref="A1:T53"/>
    </sheetView>
  </sheetViews>
  <sheetFormatPr defaultRowHeight="14.25"/>
  <cols>
    <col min="2" max="2" width="36" bestFit="1" customWidth="1"/>
    <col min="3" max="3" width="7.625" customWidth="1"/>
    <col min="4" max="4" width="5.75" customWidth="1"/>
    <col min="5" max="6" width="5.5" customWidth="1"/>
    <col min="7" max="7" width="7.75" customWidth="1"/>
    <col min="8" max="9" width="6.375" customWidth="1"/>
    <col min="10" max="16" width="9.875" customWidth="1"/>
    <col min="17" max="19" width="7.875" customWidth="1"/>
    <col min="20" max="23" width="8.375" customWidth="1"/>
    <col min="24" max="24" width="5.5" customWidth="1"/>
    <col min="25" max="26" width="7.875" customWidth="1"/>
    <col min="27" max="27" width="6.25" bestFit="1" customWidth="1"/>
    <col min="28" max="28" width="5.125" customWidth="1"/>
    <col min="29" max="30" width="7.5" customWidth="1"/>
    <col min="31" max="31" width="7" style="1" customWidth="1"/>
    <col min="32" max="32" width="3.875" customWidth="1"/>
    <col min="33" max="33" width="38.875" customWidth="1"/>
  </cols>
  <sheetData>
    <row r="1" spans="1:35" ht="12" customHeight="1">
      <c r="A1" s="56" t="s">
        <v>88</v>
      </c>
      <c r="B1" s="57"/>
      <c r="C1" s="46"/>
      <c r="D1" s="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1"/>
    </row>
    <row r="2" spans="1:35" ht="12" customHeight="1">
      <c r="A2" s="116" t="s">
        <v>84</v>
      </c>
      <c r="B2" s="116"/>
      <c r="C2" s="116"/>
      <c r="D2" s="116"/>
      <c r="M2" s="139" t="s">
        <v>98</v>
      </c>
      <c r="N2" s="139"/>
      <c r="O2" s="139"/>
      <c r="P2" s="139"/>
      <c r="Q2" s="139"/>
      <c r="R2" s="139"/>
      <c r="S2" s="139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F2" s="1"/>
    </row>
    <row r="3" spans="1:35" ht="12" customHeight="1">
      <c r="A3" s="68"/>
      <c r="B3" s="68"/>
      <c r="C3" s="68"/>
      <c r="D3" s="68"/>
      <c r="M3" s="139"/>
      <c r="N3" s="139"/>
      <c r="O3" s="139"/>
      <c r="P3" s="139"/>
      <c r="Q3" s="139"/>
      <c r="R3" s="139"/>
      <c r="S3" s="139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F3" s="1"/>
    </row>
    <row r="4" spans="1:35" ht="12" customHeight="1">
      <c r="A4" s="58" t="s">
        <v>85</v>
      </c>
      <c r="B4" s="57"/>
      <c r="C4" s="46"/>
      <c r="D4" s="46"/>
      <c r="M4" s="139"/>
      <c r="N4" s="139"/>
      <c r="O4" s="139"/>
      <c r="P4" s="139"/>
      <c r="Q4" s="139"/>
      <c r="R4" s="139"/>
      <c r="S4" s="139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F4" s="1"/>
    </row>
    <row r="5" spans="1:35" ht="12" customHeight="1">
      <c r="A5" s="46"/>
      <c r="B5" s="46"/>
      <c r="C5" s="46"/>
      <c r="D5" s="46"/>
      <c r="M5" s="139"/>
      <c r="N5" s="139"/>
      <c r="O5" s="139"/>
      <c r="P5" s="139"/>
      <c r="Q5" s="139"/>
      <c r="R5" s="139"/>
      <c r="S5" s="139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F5" s="1"/>
    </row>
    <row r="6" spans="1:35" ht="14.25" customHeight="1" thickBot="1">
      <c r="A6" s="59" t="s">
        <v>89</v>
      </c>
      <c r="B6" s="47"/>
      <c r="C6" s="47"/>
      <c r="D6" s="47"/>
      <c r="T6" s="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5" ht="12" customHeight="1">
      <c r="A7" s="117" t="s">
        <v>86</v>
      </c>
      <c r="B7" s="132" t="s">
        <v>97</v>
      </c>
      <c r="C7" s="126" t="s">
        <v>76</v>
      </c>
      <c r="D7" s="121" t="s">
        <v>28</v>
      </c>
      <c r="E7" s="121" t="s">
        <v>75</v>
      </c>
      <c r="F7" s="129" t="s">
        <v>79</v>
      </c>
      <c r="G7" s="135" t="s">
        <v>92</v>
      </c>
      <c r="H7" s="138" t="s">
        <v>95</v>
      </c>
      <c r="I7" s="121" t="s">
        <v>77</v>
      </c>
      <c r="J7" s="121" t="s">
        <v>30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  <c r="P7" s="49" t="s">
        <v>1</v>
      </c>
      <c r="Q7" s="25" t="s">
        <v>1</v>
      </c>
      <c r="R7" s="25" t="s">
        <v>1</v>
      </c>
      <c r="S7" s="71" t="s">
        <v>1</v>
      </c>
    </row>
    <row r="8" spans="1:35" ht="409.6" hidden="1" customHeight="1">
      <c r="A8" s="118"/>
      <c r="B8" s="133"/>
      <c r="C8" s="127"/>
      <c r="D8" s="124"/>
      <c r="E8" s="122"/>
      <c r="F8" s="130"/>
      <c r="G8" s="136"/>
      <c r="H8" s="122"/>
      <c r="I8" s="122"/>
      <c r="J8" s="124"/>
      <c r="K8" s="12"/>
      <c r="L8" s="12"/>
      <c r="M8" s="12" t="s">
        <v>2</v>
      </c>
      <c r="N8" s="12" t="s">
        <v>2</v>
      </c>
      <c r="O8" s="12" t="s">
        <v>2</v>
      </c>
      <c r="P8" s="12"/>
      <c r="Q8" s="12" t="s">
        <v>2</v>
      </c>
      <c r="R8" s="12" t="s">
        <v>2</v>
      </c>
      <c r="S8" s="72"/>
    </row>
    <row r="9" spans="1:35" ht="409.6" hidden="1" customHeight="1">
      <c r="A9" s="118"/>
      <c r="B9" s="133"/>
      <c r="C9" s="127"/>
      <c r="D9" s="124"/>
      <c r="E9" s="122"/>
      <c r="F9" s="130"/>
      <c r="G9" s="136"/>
      <c r="H9" s="122"/>
      <c r="I9" s="122"/>
      <c r="J9" s="124"/>
      <c r="K9" s="70"/>
      <c r="L9" s="70"/>
      <c r="M9" s="70">
        <v>229</v>
      </c>
      <c r="N9" s="70">
        <v>229</v>
      </c>
      <c r="O9" s="70">
        <v>229</v>
      </c>
      <c r="P9" s="70"/>
      <c r="Q9" s="70">
        <v>229</v>
      </c>
      <c r="R9" s="70">
        <v>229</v>
      </c>
      <c r="S9" s="73"/>
    </row>
    <row r="10" spans="1:35" ht="409.6" hidden="1" customHeight="1">
      <c r="A10" s="118"/>
      <c r="B10" s="133"/>
      <c r="C10" s="127"/>
      <c r="D10" s="124"/>
      <c r="E10" s="122"/>
      <c r="F10" s="130"/>
      <c r="G10" s="136"/>
      <c r="H10" s="122"/>
      <c r="I10" s="122"/>
      <c r="J10" s="124"/>
      <c r="K10" s="70"/>
      <c r="L10" s="70"/>
      <c r="M10" s="70">
        <v>0</v>
      </c>
      <c r="N10" s="70">
        <v>0</v>
      </c>
      <c r="O10" s="70">
        <v>0</v>
      </c>
      <c r="P10" s="70"/>
      <c r="Q10" s="70">
        <v>0</v>
      </c>
      <c r="R10" s="70">
        <v>0</v>
      </c>
      <c r="S10" s="73"/>
    </row>
    <row r="11" spans="1:35" ht="53.25" customHeight="1" thickBot="1">
      <c r="A11" s="119"/>
      <c r="B11" s="134"/>
      <c r="C11" s="128"/>
      <c r="D11" s="125"/>
      <c r="E11" s="123"/>
      <c r="F11" s="131"/>
      <c r="G11" s="137"/>
      <c r="H11" s="123"/>
      <c r="I11" s="123"/>
      <c r="J11" s="125"/>
      <c r="K11" s="44">
        <v>1032</v>
      </c>
      <c r="L11" s="44">
        <v>1245</v>
      </c>
      <c r="M11" s="44">
        <v>207</v>
      </c>
      <c r="N11" s="44">
        <v>208</v>
      </c>
      <c r="O11" s="44">
        <v>209</v>
      </c>
      <c r="P11" s="44">
        <v>254</v>
      </c>
      <c r="Q11" s="44">
        <v>210</v>
      </c>
      <c r="R11" s="44">
        <v>1167</v>
      </c>
      <c r="S11" s="81">
        <v>211</v>
      </c>
    </row>
    <row r="12" spans="1:35" ht="12" customHeight="1">
      <c r="A12" s="78">
        <v>1</v>
      </c>
      <c r="B12" s="79" t="s">
        <v>8</v>
      </c>
      <c r="C12" s="80"/>
      <c r="D12" s="69"/>
      <c r="E12" s="69" t="s">
        <v>7</v>
      </c>
      <c r="F12" s="83">
        <v>0</v>
      </c>
      <c r="G12" s="83">
        <v>0</v>
      </c>
      <c r="H12" s="84" t="str">
        <f>IF(F12&gt;2.9,F12/I13/24,"-")</f>
        <v>-</v>
      </c>
      <c r="I12" s="85">
        <v>0</v>
      </c>
      <c r="J12" s="86">
        <f>I12</f>
        <v>0</v>
      </c>
      <c r="K12" s="84"/>
      <c r="L12" s="84"/>
      <c r="M12" s="84" t="s">
        <v>6</v>
      </c>
      <c r="N12" s="84" t="s">
        <v>5</v>
      </c>
      <c r="O12" s="84" t="s">
        <v>4</v>
      </c>
      <c r="P12" s="87">
        <v>0.59027777777777779</v>
      </c>
      <c r="Q12" s="84" t="s">
        <v>3</v>
      </c>
      <c r="R12" s="84"/>
      <c r="S12" s="88">
        <v>0.72916666666666663</v>
      </c>
      <c r="AI12" s="4"/>
    </row>
    <row r="13" spans="1:35" ht="12" customHeight="1">
      <c r="A13" s="75">
        <f t="shared" ref="A13:A38" si="0">SUM(A12+1)</f>
        <v>2</v>
      </c>
      <c r="B13" s="16" t="s">
        <v>53</v>
      </c>
      <c r="C13" s="15"/>
      <c r="D13" s="14"/>
      <c r="E13" s="14" t="s">
        <v>9</v>
      </c>
      <c r="F13" s="89">
        <v>3.8</v>
      </c>
      <c r="G13" s="89">
        <f t="shared" ref="G13:G38" si="1">SUM(G12+F13)</f>
        <v>3.8</v>
      </c>
      <c r="H13" s="90">
        <f t="shared" ref="H13:H38" si="2">IF(F13&gt;2.9,F13/I13/24,"-")</f>
        <v>45.6</v>
      </c>
      <c r="I13" s="91">
        <v>3.472222222222222E-3</v>
      </c>
      <c r="J13" s="92">
        <f t="shared" ref="J13:J38" si="3">J12+I13</f>
        <v>3.472222222222222E-3</v>
      </c>
      <c r="K13" s="93"/>
      <c r="L13" s="93"/>
      <c r="M13" s="93">
        <v>0.36805555555555558</v>
      </c>
      <c r="N13" s="93">
        <v>0.41666666666666669</v>
      </c>
      <c r="O13" s="93">
        <v>0.50694444444444442</v>
      </c>
      <c r="P13" s="93">
        <v>0.59375</v>
      </c>
      <c r="Q13" s="93">
        <v>0.625</v>
      </c>
      <c r="R13" s="93"/>
      <c r="S13" s="94">
        <v>0.73263888888888884</v>
      </c>
      <c r="AI13" s="4"/>
    </row>
    <row r="14" spans="1:35" ht="12" customHeight="1">
      <c r="A14" s="75">
        <f t="shared" si="0"/>
        <v>3</v>
      </c>
      <c r="B14" s="16" t="s">
        <v>54</v>
      </c>
      <c r="C14" s="15"/>
      <c r="D14" s="14"/>
      <c r="E14" s="14" t="s">
        <v>9</v>
      </c>
      <c r="F14" s="89">
        <v>2.6</v>
      </c>
      <c r="G14" s="89">
        <f t="shared" si="1"/>
        <v>6.4</v>
      </c>
      <c r="H14" s="90" t="str">
        <f t="shared" si="2"/>
        <v>-</v>
      </c>
      <c r="I14" s="91">
        <v>2.0833333333333333E-3</v>
      </c>
      <c r="J14" s="92">
        <f t="shared" si="3"/>
        <v>5.5555555555555549E-3</v>
      </c>
      <c r="K14" s="93"/>
      <c r="L14" s="93"/>
      <c r="M14" s="93">
        <f t="shared" ref="M14:M38" si="4">M13+I14</f>
        <v>0.37013888888888891</v>
      </c>
      <c r="N14" s="93">
        <f t="shared" ref="N14:N38" si="5">N13+I14</f>
        <v>0.41875000000000001</v>
      </c>
      <c r="O14" s="93">
        <f t="shared" ref="O14:O38" si="6">O13+I14</f>
        <v>0.50902777777777775</v>
      </c>
      <c r="P14" s="93">
        <v>0.59583333333333333</v>
      </c>
      <c r="Q14" s="93">
        <f t="shared" ref="Q14:Q38" si="7">Q13+I14</f>
        <v>0.62708333333333333</v>
      </c>
      <c r="R14" s="93"/>
      <c r="S14" s="94">
        <v>0.73472222222222217</v>
      </c>
      <c r="AI14" s="4"/>
    </row>
    <row r="15" spans="1:35" ht="12" customHeight="1">
      <c r="A15" s="76">
        <f t="shared" si="0"/>
        <v>4</v>
      </c>
      <c r="B15" s="20" t="s">
        <v>55</v>
      </c>
      <c r="C15" s="19" t="s">
        <v>12</v>
      </c>
      <c r="D15" s="18"/>
      <c r="E15" s="18" t="s">
        <v>11</v>
      </c>
      <c r="F15" s="95">
        <v>2.2000000000000002</v>
      </c>
      <c r="G15" s="89">
        <f t="shared" si="1"/>
        <v>8.6000000000000014</v>
      </c>
      <c r="H15" s="90" t="str">
        <f t="shared" si="2"/>
        <v>-</v>
      </c>
      <c r="I15" s="91">
        <v>2.0833333333333333E-3</v>
      </c>
      <c r="J15" s="92">
        <f t="shared" si="3"/>
        <v>7.6388888888888878E-3</v>
      </c>
      <c r="K15" s="93"/>
      <c r="L15" s="93"/>
      <c r="M15" s="93">
        <f t="shared" si="4"/>
        <v>0.37222222222222223</v>
      </c>
      <c r="N15" s="93">
        <f t="shared" si="5"/>
        <v>0.42083333333333334</v>
      </c>
      <c r="O15" s="93">
        <f t="shared" si="6"/>
        <v>0.51111111111111107</v>
      </c>
      <c r="P15" s="96">
        <v>0.59861111111111109</v>
      </c>
      <c r="Q15" s="93">
        <f t="shared" si="7"/>
        <v>0.62916666666666665</v>
      </c>
      <c r="R15" s="93"/>
      <c r="S15" s="94">
        <v>0.73750000000000004</v>
      </c>
      <c r="AI15" s="4"/>
    </row>
    <row r="16" spans="1:35" ht="12" customHeight="1">
      <c r="A16" s="76">
        <f t="shared" si="0"/>
        <v>5</v>
      </c>
      <c r="B16" s="22" t="s">
        <v>56</v>
      </c>
      <c r="C16" s="19"/>
      <c r="D16" s="21"/>
      <c r="E16" s="21" t="s">
        <v>7</v>
      </c>
      <c r="F16" s="95">
        <v>3.9</v>
      </c>
      <c r="G16" s="89">
        <f t="shared" si="1"/>
        <v>12.500000000000002</v>
      </c>
      <c r="H16" s="90">
        <f t="shared" si="2"/>
        <v>46.800000000000004</v>
      </c>
      <c r="I16" s="97">
        <v>3.472222222222222E-3</v>
      </c>
      <c r="J16" s="92">
        <f t="shared" si="3"/>
        <v>1.111111111111111E-2</v>
      </c>
      <c r="K16" s="93"/>
      <c r="L16" s="93"/>
      <c r="M16" s="93">
        <f t="shared" si="4"/>
        <v>0.37569444444444444</v>
      </c>
      <c r="N16" s="93">
        <f t="shared" si="5"/>
        <v>0.42430555555555555</v>
      </c>
      <c r="O16" s="93">
        <f t="shared" si="6"/>
        <v>0.51458333333333328</v>
      </c>
      <c r="P16" s="96">
        <v>0.60277777777777775</v>
      </c>
      <c r="Q16" s="93">
        <f t="shared" si="7"/>
        <v>0.63263888888888886</v>
      </c>
      <c r="R16" s="93"/>
      <c r="S16" s="94">
        <v>0.7416666666666667</v>
      </c>
      <c r="AI16" s="4"/>
    </row>
    <row r="17" spans="1:35" ht="12" customHeight="1">
      <c r="A17" s="76">
        <f t="shared" si="0"/>
        <v>6</v>
      </c>
      <c r="B17" s="22" t="s">
        <v>83</v>
      </c>
      <c r="C17" s="19" t="s">
        <v>14</v>
      </c>
      <c r="D17" s="18"/>
      <c r="E17" s="18" t="s">
        <v>11</v>
      </c>
      <c r="F17" s="95">
        <v>2.2000000000000002</v>
      </c>
      <c r="G17" s="89">
        <f t="shared" si="1"/>
        <v>14.700000000000003</v>
      </c>
      <c r="H17" s="90" t="str">
        <f t="shared" si="2"/>
        <v>-</v>
      </c>
      <c r="I17" s="97">
        <v>2.0833333333333333E-3</v>
      </c>
      <c r="J17" s="92">
        <f t="shared" si="3"/>
        <v>1.3194444444444443E-2</v>
      </c>
      <c r="K17" s="93"/>
      <c r="L17" s="93"/>
      <c r="M17" s="93">
        <f t="shared" si="4"/>
        <v>0.37777777777777777</v>
      </c>
      <c r="N17" s="93">
        <f t="shared" si="5"/>
        <v>0.42638888888888887</v>
      </c>
      <c r="O17" s="93">
        <f t="shared" si="6"/>
        <v>0.51666666666666661</v>
      </c>
      <c r="P17" s="96">
        <v>0.60486111111111107</v>
      </c>
      <c r="Q17" s="93">
        <f t="shared" si="7"/>
        <v>0.63472222222222219</v>
      </c>
      <c r="R17" s="93"/>
      <c r="S17" s="94">
        <v>0.74375000000000002</v>
      </c>
      <c r="AI17" s="4"/>
    </row>
    <row r="18" spans="1:35" ht="12" customHeight="1">
      <c r="A18" s="76">
        <f t="shared" si="0"/>
        <v>7</v>
      </c>
      <c r="B18" s="22" t="s">
        <v>82</v>
      </c>
      <c r="C18" s="19" t="s">
        <v>12</v>
      </c>
      <c r="D18" s="18"/>
      <c r="E18" s="18" t="s">
        <v>11</v>
      </c>
      <c r="F18" s="95">
        <v>0.5</v>
      </c>
      <c r="G18" s="89">
        <f t="shared" si="1"/>
        <v>15.200000000000003</v>
      </c>
      <c r="H18" s="90" t="str">
        <f t="shared" si="2"/>
        <v>-</v>
      </c>
      <c r="I18" s="97">
        <v>6.9444444444444447E-4</v>
      </c>
      <c r="J18" s="92">
        <f t="shared" si="3"/>
        <v>1.3888888888888886E-2</v>
      </c>
      <c r="K18" s="96"/>
      <c r="L18" s="96"/>
      <c r="M18" s="96">
        <f t="shared" si="4"/>
        <v>0.37847222222222221</v>
      </c>
      <c r="N18" s="96">
        <f t="shared" si="5"/>
        <v>0.42708333333333331</v>
      </c>
      <c r="O18" s="96">
        <f t="shared" si="6"/>
        <v>0.51736111111111105</v>
      </c>
      <c r="P18" s="96">
        <v>0.60555555555555551</v>
      </c>
      <c r="Q18" s="96">
        <f t="shared" si="7"/>
        <v>0.63541666666666663</v>
      </c>
      <c r="R18" s="96"/>
      <c r="S18" s="98">
        <v>0.74444444444444446</v>
      </c>
      <c r="AI18" s="4"/>
    </row>
    <row r="19" spans="1:35" ht="12" customHeight="1">
      <c r="A19" s="76">
        <f t="shared" si="0"/>
        <v>8</v>
      </c>
      <c r="B19" s="22" t="s">
        <v>57</v>
      </c>
      <c r="C19" s="19" t="s">
        <v>0</v>
      </c>
      <c r="D19" s="21"/>
      <c r="E19" s="21" t="s">
        <v>15</v>
      </c>
      <c r="F19" s="95">
        <v>0.8</v>
      </c>
      <c r="G19" s="89">
        <f t="shared" si="1"/>
        <v>16.000000000000004</v>
      </c>
      <c r="H19" s="90" t="str">
        <f t="shared" si="2"/>
        <v>-</v>
      </c>
      <c r="I19" s="97">
        <v>1.3888888888888889E-3</v>
      </c>
      <c r="J19" s="92">
        <f t="shared" si="3"/>
        <v>1.5277777777777776E-2</v>
      </c>
      <c r="K19" s="96"/>
      <c r="L19" s="96"/>
      <c r="M19" s="96">
        <f t="shared" si="4"/>
        <v>0.37986111111111109</v>
      </c>
      <c r="N19" s="96">
        <f t="shared" si="5"/>
        <v>0.4284722222222222</v>
      </c>
      <c r="O19" s="96">
        <f t="shared" si="6"/>
        <v>0.51874999999999993</v>
      </c>
      <c r="P19" s="96">
        <v>0.6069444444444444</v>
      </c>
      <c r="Q19" s="96">
        <f t="shared" si="7"/>
        <v>0.63680555555555551</v>
      </c>
      <c r="R19" s="96"/>
      <c r="S19" s="98">
        <v>0.74583333333333324</v>
      </c>
      <c r="AI19" s="5"/>
    </row>
    <row r="20" spans="1:35" ht="12" customHeight="1">
      <c r="A20" s="76">
        <f t="shared" si="0"/>
        <v>9</v>
      </c>
      <c r="B20" s="22" t="s">
        <v>57</v>
      </c>
      <c r="C20" s="19"/>
      <c r="D20" s="21"/>
      <c r="E20" s="21" t="s">
        <v>15</v>
      </c>
      <c r="F20" s="99">
        <v>0</v>
      </c>
      <c r="G20" s="89">
        <f t="shared" si="1"/>
        <v>16.000000000000004</v>
      </c>
      <c r="H20" s="90" t="str">
        <f t="shared" si="2"/>
        <v>-</v>
      </c>
      <c r="I20" s="97">
        <v>0</v>
      </c>
      <c r="J20" s="92">
        <f t="shared" si="3"/>
        <v>1.5277777777777776E-2</v>
      </c>
      <c r="K20" s="96">
        <v>0.23958333333333334</v>
      </c>
      <c r="L20" s="96">
        <v>0.33333333333333331</v>
      </c>
      <c r="M20" s="96">
        <f t="shared" si="4"/>
        <v>0.37986111111111109</v>
      </c>
      <c r="N20" s="96">
        <f t="shared" si="5"/>
        <v>0.4284722222222222</v>
      </c>
      <c r="O20" s="96">
        <f t="shared" si="6"/>
        <v>0.51874999999999993</v>
      </c>
      <c r="P20" s="93"/>
      <c r="Q20" s="93">
        <f t="shared" si="7"/>
        <v>0.63680555555555551</v>
      </c>
      <c r="R20" s="93">
        <v>0.71527777777777779</v>
      </c>
      <c r="S20" s="94"/>
      <c r="AI20" s="4"/>
    </row>
    <row r="21" spans="1:35" ht="12" customHeight="1">
      <c r="A21" s="76">
        <f t="shared" si="0"/>
        <v>10</v>
      </c>
      <c r="B21" s="20" t="s">
        <v>45</v>
      </c>
      <c r="C21" s="19" t="s">
        <v>31</v>
      </c>
      <c r="D21" s="23">
        <v>707</v>
      </c>
      <c r="E21" s="21" t="s">
        <v>17</v>
      </c>
      <c r="F21" s="95">
        <v>3.3</v>
      </c>
      <c r="G21" s="89">
        <f t="shared" si="1"/>
        <v>19.300000000000004</v>
      </c>
      <c r="H21" s="90">
        <f t="shared" si="2"/>
        <v>39.6</v>
      </c>
      <c r="I21" s="97">
        <v>3.472222222222222E-3</v>
      </c>
      <c r="J21" s="92">
        <f t="shared" si="3"/>
        <v>1.8749999999999996E-2</v>
      </c>
      <c r="K21" s="96">
        <v>0.24305555555555555</v>
      </c>
      <c r="L21" s="96">
        <v>0.33680555555555558</v>
      </c>
      <c r="M21" s="96">
        <f t="shared" si="4"/>
        <v>0.3833333333333333</v>
      </c>
      <c r="N21" s="96">
        <f t="shared" si="5"/>
        <v>0.43194444444444441</v>
      </c>
      <c r="O21" s="96">
        <f t="shared" si="6"/>
        <v>0.52222222222222214</v>
      </c>
      <c r="P21" s="93"/>
      <c r="Q21" s="93">
        <f t="shared" si="7"/>
        <v>0.64027777777777772</v>
      </c>
      <c r="R21" s="93">
        <f t="shared" ref="R21:R38" si="8">R20+I21</f>
        <v>0.71875</v>
      </c>
      <c r="S21" s="94"/>
      <c r="AI21" s="4"/>
    </row>
    <row r="22" spans="1:35" ht="12" customHeight="1">
      <c r="A22" s="76">
        <f t="shared" si="0"/>
        <v>11</v>
      </c>
      <c r="B22" s="20" t="s">
        <v>52</v>
      </c>
      <c r="C22" s="19" t="s">
        <v>32</v>
      </c>
      <c r="D22" s="23">
        <v>707</v>
      </c>
      <c r="E22" s="18" t="s">
        <v>17</v>
      </c>
      <c r="F22" s="100">
        <v>1.2</v>
      </c>
      <c r="G22" s="89">
        <f t="shared" si="1"/>
        <v>20.500000000000004</v>
      </c>
      <c r="H22" s="90" t="str">
        <f t="shared" si="2"/>
        <v>-</v>
      </c>
      <c r="I22" s="99" t="s">
        <v>16</v>
      </c>
      <c r="J22" s="92">
        <f t="shared" si="3"/>
        <v>2.0138888888888883E-2</v>
      </c>
      <c r="K22" s="96">
        <v>0.24444444444444446</v>
      </c>
      <c r="L22" s="96">
        <v>0.33819444444444446</v>
      </c>
      <c r="M22" s="96">
        <f t="shared" si="4"/>
        <v>0.38472222222222219</v>
      </c>
      <c r="N22" s="96">
        <f t="shared" si="5"/>
        <v>0.43333333333333329</v>
      </c>
      <c r="O22" s="96">
        <f t="shared" si="6"/>
        <v>0.52361111111111103</v>
      </c>
      <c r="P22" s="93"/>
      <c r="Q22" s="93">
        <f t="shared" si="7"/>
        <v>0.64166666666666661</v>
      </c>
      <c r="R22" s="93">
        <f t="shared" si="8"/>
        <v>0.72013888888888888</v>
      </c>
      <c r="S22" s="94"/>
      <c r="AI22" s="4"/>
    </row>
    <row r="23" spans="1:35" ht="12" customHeight="1">
      <c r="A23" s="76">
        <f t="shared" si="0"/>
        <v>12</v>
      </c>
      <c r="B23" s="20" t="s">
        <v>46</v>
      </c>
      <c r="C23" s="19" t="s">
        <v>33</v>
      </c>
      <c r="D23" s="23">
        <v>707</v>
      </c>
      <c r="E23" s="18" t="s">
        <v>17</v>
      </c>
      <c r="F23" s="95">
        <v>1.7</v>
      </c>
      <c r="G23" s="89">
        <f t="shared" si="1"/>
        <v>22.200000000000003</v>
      </c>
      <c r="H23" s="90" t="str">
        <f t="shared" si="2"/>
        <v>-</v>
      </c>
      <c r="I23" s="99" t="s">
        <v>16</v>
      </c>
      <c r="J23" s="92">
        <f t="shared" si="3"/>
        <v>2.1527777777777771E-2</v>
      </c>
      <c r="K23" s="96">
        <v>0.24583333333333335</v>
      </c>
      <c r="L23" s="96">
        <v>0.33958333333333335</v>
      </c>
      <c r="M23" s="96">
        <f t="shared" si="4"/>
        <v>0.38611111111111107</v>
      </c>
      <c r="N23" s="96">
        <f t="shared" si="5"/>
        <v>0.43472222222222218</v>
      </c>
      <c r="O23" s="96">
        <f t="shared" si="6"/>
        <v>0.52499999999999991</v>
      </c>
      <c r="P23" s="93"/>
      <c r="Q23" s="93">
        <f t="shared" si="7"/>
        <v>0.64305555555555549</v>
      </c>
      <c r="R23" s="93">
        <f t="shared" si="8"/>
        <v>0.72152777777777777</v>
      </c>
      <c r="S23" s="94"/>
      <c r="AI23" s="4"/>
    </row>
    <row r="24" spans="1:35" ht="12" customHeight="1">
      <c r="A24" s="76">
        <f t="shared" si="0"/>
        <v>13</v>
      </c>
      <c r="B24" s="20" t="s">
        <v>58</v>
      </c>
      <c r="C24" s="19"/>
      <c r="D24" s="18"/>
      <c r="E24" s="18" t="s">
        <v>21</v>
      </c>
      <c r="F24" s="95">
        <v>1.2</v>
      </c>
      <c r="G24" s="89">
        <f t="shared" si="1"/>
        <v>23.400000000000002</v>
      </c>
      <c r="H24" s="90" t="str">
        <f t="shared" si="2"/>
        <v>-</v>
      </c>
      <c r="I24" s="99" t="s">
        <v>16</v>
      </c>
      <c r="J24" s="92">
        <f t="shared" si="3"/>
        <v>2.2916666666666658E-2</v>
      </c>
      <c r="K24" s="96">
        <v>0.24722222222222223</v>
      </c>
      <c r="L24" s="96">
        <v>0.34097222222222223</v>
      </c>
      <c r="M24" s="96">
        <f t="shared" si="4"/>
        <v>0.38749999999999996</v>
      </c>
      <c r="N24" s="96">
        <f t="shared" si="5"/>
        <v>0.43611111111111106</v>
      </c>
      <c r="O24" s="96">
        <f t="shared" si="6"/>
        <v>0.5263888888888888</v>
      </c>
      <c r="P24" s="93"/>
      <c r="Q24" s="93">
        <f t="shared" si="7"/>
        <v>0.64444444444444438</v>
      </c>
      <c r="R24" s="93">
        <f t="shared" si="8"/>
        <v>0.72291666666666665</v>
      </c>
      <c r="S24" s="94"/>
      <c r="AI24" s="4"/>
    </row>
    <row r="25" spans="1:35" ht="12" customHeight="1">
      <c r="A25" s="76">
        <f t="shared" si="0"/>
        <v>14</v>
      </c>
      <c r="B25" s="20" t="s">
        <v>59</v>
      </c>
      <c r="C25" s="19" t="s">
        <v>47</v>
      </c>
      <c r="D25" s="24">
        <v>707</v>
      </c>
      <c r="E25" s="18" t="s">
        <v>17</v>
      </c>
      <c r="F25" s="95">
        <v>1.7</v>
      </c>
      <c r="G25" s="89">
        <f t="shared" si="1"/>
        <v>25.1</v>
      </c>
      <c r="H25" s="90" t="str">
        <f t="shared" si="2"/>
        <v>-</v>
      </c>
      <c r="I25" s="99" t="s">
        <v>13</v>
      </c>
      <c r="J25" s="92">
        <f t="shared" si="3"/>
        <v>2.4999999999999991E-2</v>
      </c>
      <c r="K25" s="96">
        <v>0.24930555555555556</v>
      </c>
      <c r="L25" s="96">
        <v>0.3430555555555555</v>
      </c>
      <c r="M25" s="96">
        <f t="shared" si="4"/>
        <v>0.38958333333333328</v>
      </c>
      <c r="N25" s="96">
        <f t="shared" si="5"/>
        <v>0.43819444444444439</v>
      </c>
      <c r="O25" s="96">
        <f t="shared" si="6"/>
        <v>0.52847222222222212</v>
      </c>
      <c r="P25" s="93"/>
      <c r="Q25" s="93">
        <f t="shared" si="7"/>
        <v>0.6465277777777777</v>
      </c>
      <c r="R25" s="93">
        <f t="shared" si="8"/>
        <v>0.72499999999999998</v>
      </c>
      <c r="S25" s="94"/>
      <c r="AI25" s="4"/>
    </row>
    <row r="26" spans="1:35" ht="12" customHeight="1">
      <c r="A26" s="76">
        <f t="shared" si="0"/>
        <v>15</v>
      </c>
      <c r="B26" s="20" t="s">
        <v>60</v>
      </c>
      <c r="C26" s="19" t="s">
        <v>34</v>
      </c>
      <c r="D26" s="23">
        <v>707</v>
      </c>
      <c r="E26" s="21" t="s">
        <v>17</v>
      </c>
      <c r="F26" s="95">
        <v>1.2</v>
      </c>
      <c r="G26" s="89">
        <f t="shared" si="1"/>
        <v>26.3</v>
      </c>
      <c r="H26" s="90" t="str">
        <f t="shared" si="2"/>
        <v>-</v>
      </c>
      <c r="I26" s="99" t="s">
        <v>16</v>
      </c>
      <c r="J26" s="92">
        <f t="shared" si="3"/>
        <v>2.6388888888888878E-2</v>
      </c>
      <c r="K26" s="96">
        <v>0.25069444444444444</v>
      </c>
      <c r="L26" s="96">
        <v>0.3444444444444445</v>
      </c>
      <c r="M26" s="96">
        <f t="shared" si="4"/>
        <v>0.39097222222222217</v>
      </c>
      <c r="N26" s="96">
        <f t="shared" si="5"/>
        <v>0.43958333333333327</v>
      </c>
      <c r="O26" s="96">
        <f t="shared" si="6"/>
        <v>0.52986111111111101</v>
      </c>
      <c r="P26" s="93"/>
      <c r="Q26" s="93">
        <f t="shared" si="7"/>
        <v>0.64791666666666659</v>
      </c>
      <c r="R26" s="93">
        <f t="shared" si="8"/>
        <v>0.72638888888888886</v>
      </c>
      <c r="S26" s="94"/>
      <c r="AI26" s="4"/>
    </row>
    <row r="27" spans="1:35" ht="12" customHeight="1">
      <c r="A27" s="76">
        <f t="shared" si="0"/>
        <v>16</v>
      </c>
      <c r="B27" s="22" t="s">
        <v>18</v>
      </c>
      <c r="C27" s="19"/>
      <c r="D27" s="18"/>
      <c r="E27" s="18" t="s">
        <v>11</v>
      </c>
      <c r="F27" s="95">
        <v>1.5</v>
      </c>
      <c r="G27" s="89">
        <f t="shared" si="1"/>
        <v>27.8</v>
      </c>
      <c r="H27" s="90" t="str">
        <f t="shared" si="2"/>
        <v>-</v>
      </c>
      <c r="I27" s="99" t="s">
        <v>16</v>
      </c>
      <c r="J27" s="92">
        <f t="shared" si="3"/>
        <v>2.7777777777777766E-2</v>
      </c>
      <c r="K27" s="96">
        <v>0.25208333333333333</v>
      </c>
      <c r="L27" s="96">
        <v>0.34583333333333338</v>
      </c>
      <c r="M27" s="96">
        <f t="shared" si="4"/>
        <v>0.39236111111111105</v>
      </c>
      <c r="N27" s="96">
        <f t="shared" si="5"/>
        <v>0.44097222222222215</v>
      </c>
      <c r="O27" s="96">
        <f t="shared" si="6"/>
        <v>0.53124999999999989</v>
      </c>
      <c r="P27" s="93"/>
      <c r="Q27" s="93">
        <f t="shared" si="7"/>
        <v>0.64930555555555547</v>
      </c>
      <c r="R27" s="93">
        <f t="shared" si="8"/>
        <v>0.72777777777777775</v>
      </c>
      <c r="S27" s="94"/>
      <c r="AI27" s="4"/>
    </row>
    <row r="28" spans="1:35" ht="12" customHeight="1">
      <c r="A28" s="76">
        <f t="shared" si="0"/>
        <v>17</v>
      </c>
      <c r="B28" s="22" t="s">
        <v>19</v>
      </c>
      <c r="C28" s="19"/>
      <c r="D28" s="21"/>
      <c r="E28" s="21" t="s">
        <v>11</v>
      </c>
      <c r="F28" s="95">
        <v>1.2</v>
      </c>
      <c r="G28" s="89">
        <f t="shared" si="1"/>
        <v>29</v>
      </c>
      <c r="H28" s="90" t="str">
        <f t="shared" si="2"/>
        <v>-</v>
      </c>
      <c r="I28" s="99" t="s">
        <v>16</v>
      </c>
      <c r="J28" s="92">
        <f t="shared" si="3"/>
        <v>2.9166666666666653E-2</v>
      </c>
      <c r="K28" s="96">
        <v>0.25347222222222221</v>
      </c>
      <c r="L28" s="96">
        <v>0.34722222222222227</v>
      </c>
      <c r="M28" s="96">
        <f t="shared" si="4"/>
        <v>0.39374999999999993</v>
      </c>
      <c r="N28" s="96">
        <f t="shared" si="5"/>
        <v>0.44236111111111104</v>
      </c>
      <c r="O28" s="96">
        <f t="shared" si="6"/>
        <v>0.53263888888888877</v>
      </c>
      <c r="P28" s="93"/>
      <c r="Q28" s="93">
        <f t="shared" si="7"/>
        <v>0.65069444444444435</v>
      </c>
      <c r="R28" s="93">
        <f t="shared" si="8"/>
        <v>0.72916666666666663</v>
      </c>
      <c r="S28" s="94"/>
      <c r="AI28" s="4"/>
    </row>
    <row r="29" spans="1:35" ht="12" customHeight="1">
      <c r="A29" s="76">
        <f t="shared" si="0"/>
        <v>18</v>
      </c>
      <c r="B29" s="22" t="s">
        <v>61</v>
      </c>
      <c r="C29" s="19"/>
      <c r="D29" s="18"/>
      <c r="E29" s="18" t="s">
        <v>11</v>
      </c>
      <c r="F29" s="95">
        <v>1.8</v>
      </c>
      <c r="G29" s="89">
        <f t="shared" si="1"/>
        <v>30.8</v>
      </c>
      <c r="H29" s="90" t="str">
        <f t="shared" si="2"/>
        <v>-</v>
      </c>
      <c r="I29" s="99" t="s">
        <v>13</v>
      </c>
      <c r="J29" s="92">
        <f t="shared" si="3"/>
        <v>3.1249999999999986E-2</v>
      </c>
      <c r="K29" s="96">
        <v>0.25555555555555559</v>
      </c>
      <c r="L29" s="96">
        <v>0.34930555555555554</v>
      </c>
      <c r="M29" s="96">
        <f t="shared" si="4"/>
        <v>0.39583333333333326</v>
      </c>
      <c r="N29" s="96">
        <f t="shared" si="5"/>
        <v>0.44444444444444436</v>
      </c>
      <c r="O29" s="96">
        <f t="shared" si="6"/>
        <v>0.5347222222222221</v>
      </c>
      <c r="P29" s="93"/>
      <c r="Q29" s="93">
        <f t="shared" si="7"/>
        <v>0.65277777777777768</v>
      </c>
      <c r="R29" s="93">
        <f t="shared" si="8"/>
        <v>0.73124999999999996</v>
      </c>
      <c r="S29" s="94"/>
      <c r="AI29" s="4"/>
    </row>
    <row r="30" spans="1:35" ht="12" customHeight="1">
      <c r="A30" s="76">
        <f t="shared" si="0"/>
        <v>19</v>
      </c>
      <c r="B30" s="22" t="s">
        <v>20</v>
      </c>
      <c r="C30" s="19"/>
      <c r="D30" s="18"/>
      <c r="E30" s="18" t="s">
        <v>11</v>
      </c>
      <c r="F30" s="95">
        <v>1.2</v>
      </c>
      <c r="G30" s="89">
        <f t="shared" si="1"/>
        <v>32</v>
      </c>
      <c r="H30" s="90" t="str">
        <f t="shared" si="2"/>
        <v>-</v>
      </c>
      <c r="I30" s="99" t="s">
        <v>16</v>
      </c>
      <c r="J30" s="92">
        <f t="shared" si="3"/>
        <v>3.2638888888888877E-2</v>
      </c>
      <c r="K30" s="96">
        <v>0.25694444444444448</v>
      </c>
      <c r="L30" s="96">
        <v>0.35069444444444442</v>
      </c>
      <c r="M30" s="96">
        <f t="shared" si="4"/>
        <v>0.39722222222222214</v>
      </c>
      <c r="N30" s="96">
        <f t="shared" si="5"/>
        <v>0.44583333333333325</v>
      </c>
      <c r="O30" s="96">
        <f t="shared" si="6"/>
        <v>0.53611111111111098</v>
      </c>
      <c r="P30" s="93"/>
      <c r="Q30" s="93">
        <f t="shared" si="7"/>
        <v>0.65416666666666656</v>
      </c>
      <c r="R30" s="93">
        <f t="shared" si="8"/>
        <v>0.73263888888888884</v>
      </c>
      <c r="S30" s="94"/>
      <c r="AI30" s="4"/>
    </row>
    <row r="31" spans="1:35" ht="12" customHeight="1">
      <c r="A31" s="76">
        <f t="shared" si="0"/>
        <v>20</v>
      </c>
      <c r="B31" s="22" t="s">
        <v>49</v>
      </c>
      <c r="C31" s="19" t="s">
        <v>48</v>
      </c>
      <c r="D31" s="24">
        <v>707</v>
      </c>
      <c r="E31" s="18" t="s">
        <v>17</v>
      </c>
      <c r="F31" s="95">
        <v>1.1000000000000001</v>
      </c>
      <c r="G31" s="89">
        <f t="shared" si="1"/>
        <v>33.1</v>
      </c>
      <c r="H31" s="90" t="str">
        <f t="shared" si="2"/>
        <v>-</v>
      </c>
      <c r="I31" s="99" t="s">
        <v>16</v>
      </c>
      <c r="J31" s="92">
        <f t="shared" si="3"/>
        <v>3.4027777777777768E-2</v>
      </c>
      <c r="K31" s="96">
        <v>0.25833333333333336</v>
      </c>
      <c r="L31" s="96">
        <v>0.3520833333333333</v>
      </c>
      <c r="M31" s="96">
        <f t="shared" si="4"/>
        <v>0.39861111111111103</v>
      </c>
      <c r="N31" s="96">
        <f t="shared" si="5"/>
        <v>0.44722222222222213</v>
      </c>
      <c r="O31" s="96">
        <f t="shared" si="6"/>
        <v>0.53749999999999987</v>
      </c>
      <c r="P31" s="93"/>
      <c r="Q31" s="93">
        <f t="shared" si="7"/>
        <v>0.65555555555555545</v>
      </c>
      <c r="R31" s="93">
        <f t="shared" si="8"/>
        <v>0.73402777777777772</v>
      </c>
      <c r="S31" s="94"/>
      <c r="AI31" s="4"/>
    </row>
    <row r="32" spans="1:35" ht="12" customHeight="1">
      <c r="A32" s="76">
        <f t="shared" si="0"/>
        <v>21</v>
      </c>
      <c r="B32" s="20" t="s">
        <v>62</v>
      </c>
      <c r="C32" s="19" t="s">
        <v>35</v>
      </c>
      <c r="D32" s="24">
        <v>707</v>
      </c>
      <c r="E32" s="18" t="s">
        <v>17</v>
      </c>
      <c r="F32" s="95">
        <v>2.2999999999999998</v>
      </c>
      <c r="G32" s="89">
        <f t="shared" si="1"/>
        <v>35.4</v>
      </c>
      <c r="H32" s="90" t="str">
        <f t="shared" si="2"/>
        <v>-</v>
      </c>
      <c r="I32" s="99" t="s">
        <v>13</v>
      </c>
      <c r="J32" s="92">
        <f t="shared" si="3"/>
        <v>3.6111111111111101E-2</v>
      </c>
      <c r="K32" s="96">
        <v>0.26041666666666669</v>
      </c>
      <c r="L32" s="96">
        <v>0.35416666666666669</v>
      </c>
      <c r="M32" s="96">
        <f t="shared" si="4"/>
        <v>0.40069444444444435</v>
      </c>
      <c r="N32" s="96">
        <f t="shared" si="5"/>
        <v>0.44930555555555546</v>
      </c>
      <c r="O32" s="96">
        <f t="shared" si="6"/>
        <v>0.53958333333333319</v>
      </c>
      <c r="P32" s="93"/>
      <c r="Q32" s="93">
        <f t="shared" si="7"/>
        <v>0.65763888888888877</v>
      </c>
      <c r="R32" s="93">
        <f t="shared" si="8"/>
        <v>0.73611111111111105</v>
      </c>
      <c r="S32" s="94"/>
      <c r="AI32" s="4"/>
    </row>
    <row r="33" spans="1:35" ht="12" customHeight="1">
      <c r="A33" s="76">
        <f t="shared" si="0"/>
        <v>22</v>
      </c>
      <c r="B33" s="20" t="s">
        <v>63</v>
      </c>
      <c r="C33" s="19" t="s">
        <v>36</v>
      </c>
      <c r="D33" s="24">
        <v>707</v>
      </c>
      <c r="E33" s="18" t="s">
        <v>17</v>
      </c>
      <c r="F33" s="95">
        <v>1.7</v>
      </c>
      <c r="G33" s="89">
        <f t="shared" si="1"/>
        <v>37.1</v>
      </c>
      <c r="H33" s="90" t="str">
        <f t="shared" si="2"/>
        <v>-</v>
      </c>
      <c r="I33" s="99" t="s">
        <v>16</v>
      </c>
      <c r="J33" s="92">
        <f t="shared" si="3"/>
        <v>3.7499999999999992E-2</v>
      </c>
      <c r="K33" s="96">
        <v>0.26180555555555557</v>
      </c>
      <c r="L33" s="96">
        <v>0.35555555555555557</v>
      </c>
      <c r="M33" s="96">
        <f t="shared" si="4"/>
        <v>0.40208333333333324</v>
      </c>
      <c r="N33" s="96">
        <f t="shared" si="5"/>
        <v>0.45069444444444434</v>
      </c>
      <c r="O33" s="96">
        <f t="shared" si="6"/>
        <v>0.54097222222222208</v>
      </c>
      <c r="P33" s="93"/>
      <c r="Q33" s="93">
        <f t="shared" si="7"/>
        <v>0.65902777777777766</v>
      </c>
      <c r="R33" s="93">
        <f t="shared" si="8"/>
        <v>0.73749999999999993</v>
      </c>
      <c r="S33" s="94"/>
      <c r="AI33" s="4"/>
    </row>
    <row r="34" spans="1:35" ht="12" customHeight="1">
      <c r="A34" s="76">
        <f t="shared" si="0"/>
        <v>23</v>
      </c>
      <c r="B34" s="20" t="s">
        <v>64</v>
      </c>
      <c r="C34" s="19" t="s">
        <v>37</v>
      </c>
      <c r="D34" s="24">
        <v>707</v>
      </c>
      <c r="E34" s="18" t="s">
        <v>17</v>
      </c>
      <c r="F34" s="95">
        <v>2.2000000000000002</v>
      </c>
      <c r="G34" s="89">
        <f t="shared" si="1"/>
        <v>39.300000000000004</v>
      </c>
      <c r="H34" s="90" t="str">
        <f t="shared" si="2"/>
        <v>-</v>
      </c>
      <c r="I34" s="99" t="s">
        <v>13</v>
      </c>
      <c r="J34" s="92">
        <f t="shared" si="3"/>
        <v>3.9583333333333325E-2</v>
      </c>
      <c r="K34" s="96">
        <v>0.2638888888888889</v>
      </c>
      <c r="L34" s="96">
        <v>0.3576388888888889</v>
      </c>
      <c r="M34" s="96">
        <f t="shared" si="4"/>
        <v>0.40416666666666656</v>
      </c>
      <c r="N34" s="96">
        <f t="shared" si="5"/>
        <v>0.45277777777777767</v>
      </c>
      <c r="O34" s="96">
        <f t="shared" si="6"/>
        <v>0.5430555555555554</v>
      </c>
      <c r="P34" s="93"/>
      <c r="Q34" s="93">
        <f t="shared" si="7"/>
        <v>0.66111111111111098</v>
      </c>
      <c r="R34" s="93">
        <f t="shared" si="8"/>
        <v>0.73958333333333326</v>
      </c>
      <c r="S34" s="94"/>
      <c r="AI34" s="4"/>
    </row>
    <row r="35" spans="1:35" ht="12" customHeight="1">
      <c r="A35" s="76">
        <f t="shared" si="0"/>
        <v>24</v>
      </c>
      <c r="B35" s="22" t="s">
        <v>110</v>
      </c>
      <c r="C35" s="19" t="s">
        <v>38</v>
      </c>
      <c r="D35" s="24">
        <v>707</v>
      </c>
      <c r="E35" s="18" t="s">
        <v>17</v>
      </c>
      <c r="F35" s="95">
        <v>1.6</v>
      </c>
      <c r="G35" s="89">
        <f t="shared" si="1"/>
        <v>40.900000000000006</v>
      </c>
      <c r="H35" s="90" t="str">
        <f t="shared" si="2"/>
        <v>-</v>
      </c>
      <c r="I35" s="99" t="s">
        <v>10</v>
      </c>
      <c r="J35" s="92">
        <f t="shared" si="3"/>
        <v>4.2361111111111099E-2</v>
      </c>
      <c r="K35" s="96">
        <v>0.26666666666666666</v>
      </c>
      <c r="L35" s="96">
        <v>0.36041666666666666</v>
      </c>
      <c r="M35" s="96">
        <f t="shared" si="4"/>
        <v>0.40694444444444433</v>
      </c>
      <c r="N35" s="96">
        <f t="shared" si="5"/>
        <v>0.45555555555555544</v>
      </c>
      <c r="O35" s="96">
        <f t="shared" si="6"/>
        <v>0.54583333333333317</v>
      </c>
      <c r="P35" s="93"/>
      <c r="Q35" s="93">
        <f t="shared" si="7"/>
        <v>0.66388888888888875</v>
      </c>
      <c r="R35" s="93">
        <f t="shared" si="8"/>
        <v>0.74236111111111103</v>
      </c>
      <c r="S35" s="94"/>
      <c r="AI35" s="4"/>
    </row>
    <row r="36" spans="1:35" ht="12" customHeight="1">
      <c r="A36" s="76">
        <f t="shared" si="0"/>
        <v>25</v>
      </c>
      <c r="B36" s="22" t="s">
        <v>109</v>
      </c>
      <c r="C36" s="19" t="s">
        <v>39</v>
      </c>
      <c r="D36" s="24">
        <v>707</v>
      </c>
      <c r="E36" s="18" t="s">
        <v>17</v>
      </c>
      <c r="F36" s="95">
        <v>2.1</v>
      </c>
      <c r="G36" s="89">
        <f t="shared" si="1"/>
        <v>43.000000000000007</v>
      </c>
      <c r="H36" s="90" t="str">
        <f t="shared" si="2"/>
        <v>-</v>
      </c>
      <c r="I36" s="99" t="s">
        <v>13</v>
      </c>
      <c r="J36" s="92">
        <f t="shared" si="3"/>
        <v>4.4444444444444432E-2</v>
      </c>
      <c r="K36" s="96">
        <v>0.26874999999999999</v>
      </c>
      <c r="L36" s="96">
        <v>0.36249999999999999</v>
      </c>
      <c r="M36" s="96">
        <f t="shared" si="4"/>
        <v>0.40902777777777766</v>
      </c>
      <c r="N36" s="96">
        <f t="shared" si="5"/>
        <v>0.45763888888888876</v>
      </c>
      <c r="O36" s="96">
        <f t="shared" si="6"/>
        <v>0.5479166666666665</v>
      </c>
      <c r="P36" s="93"/>
      <c r="Q36" s="93">
        <f t="shared" si="7"/>
        <v>0.66597222222222208</v>
      </c>
      <c r="R36" s="93">
        <f t="shared" si="8"/>
        <v>0.74444444444444435</v>
      </c>
      <c r="S36" s="94"/>
      <c r="AI36" s="4"/>
    </row>
    <row r="37" spans="1:35" ht="12" customHeight="1">
      <c r="A37" s="76">
        <f t="shared" si="0"/>
        <v>26</v>
      </c>
      <c r="B37" s="22" t="s">
        <v>108</v>
      </c>
      <c r="C37" s="19">
        <v>4</v>
      </c>
      <c r="D37" s="18"/>
      <c r="E37" s="18" t="s">
        <v>11</v>
      </c>
      <c r="F37" s="95">
        <v>1</v>
      </c>
      <c r="G37" s="89">
        <f t="shared" si="1"/>
        <v>44.000000000000007</v>
      </c>
      <c r="H37" s="90" t="str">
        <f t="shared" si="2"/>
        <v>-</v>
      </c>
      <c r="I37" s="99" t="s">
        <v>16</v>
      </c>
      <c r="J37" s="92">
        <f t="shared" si="3"/>
        <v>4.5833333333333323E-2</v>
      </c>
      <c r="K37" s="96">
        <v>0.27013888888888887</v>
      </c>
      <c r="L37" s="96">
        <v>0.36388888888888887</v>
      </c>
      <c r="M37" s="96">
        <f t="shared" si="4"/>
        <v>0.41041666666666654</v>
      </c>
      <c r="N37" s="96">
        <f t="shared" si="5"/>
        <v>0.45902777777777765</v>
      </c>
      <c r="O37" s="96">
        <f t="shared" si="6"/>
        <v>0.54930555555555538</v>
      </c>
      <c r="P37" s="93"/>
      <c r="Q37" s="93">
        <f t="shared" si="7"/>
        <v>0.66736111111111096</v>
      </c>
      <c r="R37" s="93">
        <f t="shared" si="8"/>
        <v>0.74583333333333324</v>
      </c>
      <c r="S37" s="94"/>
      <c r="AI37" s="4"/>
    </row>
    <row r="38" spans="1:35" ht="12" customHeight="1" thickBot="1">
      <c r="A38" s="77">
        <f t="shared" si="0"/>
        <v>27</v>
      </c>
      <c r="B38" s="74" t="s">
        <v>107</v>
      </c>
      <c r="C38" s="30">
        <v>1</v>
      </c>
      <c r="D38" s="29"/>
      <c r="E38" s="29" t="s">
        <v>21</v>
      </c>
      <c r="F38" s="101">
        <v>1.2</v>
      </c>
      <c r="G38" s="102">
        <f t="shared" si="1"/>
        <v>45.20000000000001</v>
      </c>
      <c r="H38" s="103" t="str">
        <f t="shared" si="2"/>
        <v>-</v>
      </c>
      <c r="I38" s="104" t="s">
        <v>16</v>
      </c>
      <c r="J38" s="105">
        <f t="shared" si="3"/>
        <v>4.7222222222222214E-2</v>
      </c>
      <c r="K38" s="106">
        <v>0.27152777777777776</v>
      </c>
      <c r="L38" s="106">
        <v>0.36527777777777781</v>
      </c>
      <c r="M38" s="106">
        <f t="shared" si="4"/>
        <v>0.41180555555555542</v>
      </c>
      <c r="N38" s="106">
        <f t="shared" si="5"/>
        <v>0.46041666666666653</v>
      </c>
      <c r="O38" s="106">
        <f t="shared" si="6"/>
        <v>0.55069444444444426</v>
      </c>
      <c r="P38" s="107"/>
      <c r="Q38" s="107">
        <f t="shared" si="7"/>
        <v>0.66874999999999984</v>
      </c>
      <c r="R38" s="107">
        <f t="shared" si="8"/>
        <v>0.74722222222222212</v>
      </c>
      <c r="S38" s="108"/>
    </row>
    <row r="40" spans="1:35">
      <c r="A40" t="s">
        <v>87</v>
      </c>
    </row>
    <row r="41" spans="1:35">
      <c r="A41" t="s">
        <v>22</v>
      </c>
    </row>
    <row r="42" spans="1:35">
      <c r="A42" t="s">
        <v>23</v>
      </c>
      <c r="K42" t="s">
        <v>90</v>
      </c>
      <c r="AA42" s="120"/>
      <c r="AB42" s="120"/>
      <c r="AC42" s="120"/>
      <c r="AD42" s="120"/>
      <c r="AE42" s="120"/>
    </row>
    <row r="43" spans="1:35">
      <c r="A43" t="s">
        <v>24</v>
      </c>
    </row>
    <row r="44" spans="1:35">
      <c r="A44" t="s">
        <v>106</v>
      </c>
    </row>
    <row r="45" spans="1:35">
      <c r="A45" s="109"/>
      <c r="B45" s="109"/>
      <c r="C45" s="109"/>
      <c r="D45" s="109"/>
      <c r="E45" s="110" t="s">
        <v>99</v>
      </c>
      <c r="F45" s="109"/>
      <c r="G45" s="109"/>
      <c r="H45" s="109"/>
      <c r="I45" s="109"/>
      <c r="J45" s="109"/>
    </row>
    <row r="46" spans="1:35">
      <c r="A46" s="111" t="s">
        <v>100</v>
      </c>
      <c r="B46" s="112"/>
      <c r="C46" s="112"/>
      <c r="D46" s="112"/>
      <c r="E46" s="112"/>
      <c r="F46" s="112"/>
      <c r="G46" s="110"/>
      <c r="H46" s="109"/>
      <c r="I46" s="109"/>
      <c r="J46" s="109"/>
    </row>
    <row r="47" spans="1:35">
      <c r="A47" s="111" t="s">
        <v>101</v>
      </c>
      <c r="B47" s="112"/>
      <c r="C47" s="112"/>
      <c r="D47" s="112"/>
      <c r="E47" s="112"/>
      <c r="F47" s="112"/>
      <c r="G47" s="109"/>
      <c r="H47" s="109"/>
      <c r="I47" s="109"/>
      <c r="J47" s="109"/>
    </row>
    <row r="48" spans="1:35">
      <c r="A48" s="113"/>
      <c r="B48" s="114"/>
      <c r="C48" s="114"/>
      <c r="D48" s="114"/>
      <c r="E48" s="114"/>
      <c r="F48" s="114"/>
      <c r="G48" s="114"/>
      <c r="H48" s="114"/>
      <c r="I48" s="114"/>
      <c r="J48" s="114"/>
    </row>
    <row r="49" spans="1:10">
      <c r="A49" s="111" t="s">
        <v>104</v>
      </c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>
      <c r="A50" s="111" t="s">
        <v>102</v>
      </c>
      <c r="B50" s="115"/>
      <c r="C50" s="115"/>
      <c r="D50" s="115"/>
      <c r="E50" s="114"/>
      <c r="F50" s="114"/>
      <c r="G50" s="114"/>
      <c r="H50" s="114"/>
      <c r="I50" s="114"/>
      <c r="J50" s="114"/>
    </row>
    <row r="51" spans="1:10">
      <c r="A51" s="111" t="s">
        <v>105</v>
      </c>
      <c r="B51" s="115"/>
      <c r="C51" s="115"/>
      <c r="D51" s="115"/>
      <c r="E51" s="114"/>
      <c r="F51" s="114"/>
      <c r="G51" s="114"/>
      <c r="H51" s="114"/>
      <c r="I51" s="114"/>
      <c r="J51" s="114"/>
    </row>
    <row r="52" spans="1:10">
      <c r="A52" s="111" t="s">
        <v>103</v>
      </c>
      <c r="B52" s="115"/>
      <c r="C52" s="115"/>
      <c r="D52" s="115"/>
      <c r="E52" s="114"/>
      <c r="F52" s="114"/>
      <c r="G52" s="114"/>
      <c r="H52" s="114"/>
      <c r="I52" s="114"/>
      <c r="J52" s="114"/>
    </row>
    <row r="53" spans="1:10">
      <c r="A53" s="114"/>
      <c r="B53" s="114"/>
      <c r="C53" s="114"/>
      <c r="D53" s="114"/>
      <c r="E53" s="114"/>
      <c r="F53" s="114"/>
      <c r="G53" s="114"/>
      <c r="H53" s="114"/>
      <c r="I53" s="114"/>
      <c r="J53" s="114"/>
    </row>
  </sheetData>
  <sheetProtection selectLockedCells="1" selectUnlockedCells="1"/>
  <mergeCells count="13">
    <mergeCell ref="A2:D2"/>
    <mergeCell ref="A7:A11"/>
    <mergeCell ref="AA42:AE42"/>
    <mergeCell ref="E7:E11"/>
    <mergeCell ref="D7:D11"/>
    <mergeCell ref="C7:C11"/>
    <mergeCell ref="F7:F11"/>
    <mergeCell ref="I7:I11"/>
    <mergeCell ref="B7:B11"/>
    <mergeCell ref="G7:G11"/>
    <mergeCell ref="H7:H11"/>
    <mergeCell ref="J7:J11"/>
    <mergeCell ref="M2:S5"/>
  </mergeCells>
  <phoneticPr fontId="10" type="noConversion"/>
  <pageMargins left="0.30972222222222223" right="0.2361111111111111" top="0.15763888888888888" bottom="0.35416666666666669" header="0.51180555555555551" footer="0.51180555555555551"/>
  <pageSetup paperSize="9" scale="48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tabSelected="1" topLeftCell="A11" zoomScale="90" zoomScaleNormal="90" workbookViewId="0">
      <selection sqref="A1:T50"/>
    </sheetView>
  </sheetViews>
  <sheetFormatPr defaultRowHeight="14.25"/>
  <cols>
    <col min="1" max="1" width="8.625" customWidth="1"/>
    <col min="2" max="2" width="38.625" customWidth="1"/>
    <col min="3" max="3" width="9.875" style="1" customWidth="1"/>
    <col min="4" max="4" width="10.75" style="1" customWidth="1"/>
    <col min="6" max="9" width="7.75" customWidth="1"/>
    <col min="10" max="10" width="7.625" customWidth="1"/>
    <col min="11" max="11" width="8.25" customWidth="1"/>
    <col min="12" max="12" width="7.875" customWidth="1"/>
    <col min="13" max="13" width="7.75" customWidth="1"/>
  </cols>
  <sheetData>
    <row r="1" spans="1:20" ht="15">
      <c r="A1" s="56" t="s">
        <v>88</v>
      </c>
      <c r="B1" s="57"/>
      <c r="C1" s="46"/>
      <c r="D1" s="46"/>
      <c r="O1" s="6"/>
      <c r="P1" s="6"/>
    </row>
    <row r="2" spans="1:20" ht="14.25" customHeight="1">
      <c r="A2" s="82" t="s">
        <v>84</v>
      </c>
      <c r="B2" s="82"/>
      <c r="C2" s="82"/>
      <c r="D2" s="82"/>
      <c r="N2" s="139" t="s">
        <v>98</v>
      </c>
      <c r="O2" s="139"/>
      <c r="P2" s="139"/>
      <c r="Q2" s="139"/>
      <c r="R2" s="139"/>
      <c r="S2" s="139"/>
      <c r="T2" s="139"/>
    </row>
    <row r="3" spans="1:20">
      <c r="A3" s="82"/>
      <c r="B3" s="82"/>
      <c r="C3" s="82"/>
      <c r="D3" s="82"/>
      <c r="N3" s="139"/>
      <c r="O3" s="139"/>
      <c r="P3" s="139"/>
      <c r="Q3" s="139"/>
      <c r="R3" s="139"/>
      <c r="S3" s="139"/>
      <c r="T3" s="139"/>
    </row>
    <row r="4" spans="1:20" ht="15">
      <c r="A4" s="58" t="s">
        <v>85</v>
      </c>
      <c r="B4" s="57"/>
      <c r="C4" s="46"/>
      <c r="D4" s="46"/>
      <c r="N4" s="139"/>
      <c r="O4" s="139"/>
      <c r="P4" s="139"/>
      <c r="Q4" s="139"/>
      <c r="R4" s="139"/>
      <c r="S4" s="139"/>
      <c r="T4" s="139"/>
    </row>
    <row r="5" spans="1:20">
      <c r="B5" s="1"/>
      <c r="D5"/>
      <c r="N5" s="139"/>
      <c r="O5" s="139"/>
      <c r="P5" s="139"/>
      <c r="Q5" s="139"/>
      <c r="R5" s="139"/>
      <c r="S5" s="139"/>
      <c r="T5" s="139"/>
    </row>
    <row r="6" spans="1:20" ht="15.75" thickBot="1">
      <c r="A6" s="48" t="s">
        <v>89</v>
      </c>
      <c r="B6" s="2"/>
      <c r="C6" s="2"/>
      <c r="D6" s="7"/>
      <c r="F6" s="7"/>
      <c r="G6" s="7"/>
      <c r="H6" s="7"/>
      <c r="I6" s="7"/>
      <c r="J6" s="7"/>
      <c r="K6" s="8"/>
      <c r="L6" s="8"/>
      <c r="M6" s="8"/>
      <c r="N6" s="8" t="s">
        <v>0</v>
      </c>
      <c r="O6" s="8" t="s">
        <v>0</v>
      </c>
      <c r="P6" s="8" t="s">
        <v>0</v>
      </c>
      <c r="Q6" s="8" t="s">
        <v>0</v>
      </c>
      <c r="R6" s="8"/>
    </row>
    <row r="7" spans="1:20" ht="15" thickBot="1">
      <c r="A7" s="140" t="s">
        <v>25</v>
      </c>
      <c r="B7" s="150" t="s">
        <v>97</v>
      </c>
      <c r="C7" s="146" t="s">
        <v>78</v>
      </c>
      <c r="D7" s="142" t="s">
        <v>28</v>
      </c>
      <c r="E7" s="144" t="s">
        <v>96</v>
      </c>
      <c r="F7" s="147" t="s">
        <v>80</v>
      </c>
      <c r="G7" s="152" t="s">
        <v>93</v>
      </c>
      <c r="H7" s="154" t="s">
        <v>94</v>
      </c>
      <c r="I7" s="144" t="s">
        <v>77</v>
      </c>
      <c r="J7" s="144" t="s">
        <v>30</v>
      </c>
      <c r="K7" s="9" t="s">
        <v>1</v>
      </c>
      <c r="L7" s="9" t="s">
        <v>9</v>
      </c>
      <c r="M7" s="10" t="s">
        <v>1</v>
      </c>
      <c r="N7" s="10" t="s">
        <v>1</v>
      </c>
      <c r="O7" s="10" t="s">
        <v>1</v>
      </c>
      <c r="P7" s="10" t="s">
        <v>1</v>
      </c>
      <c r="Q7" s="10" t="s">
        <v>1</v>
      </c>
      <c r="R7" s="10" t="s">
        <v>1</v>
      </c>
      <c r="S7" s="10" t="s">
        <v>1</v>
      </c>
      <c r="T7" s="10" t="s">
        <v>1</v>
      </c>
    </row>
    <row r="8" spans="1:20" ht="46.5" customHeight="1" thickBot="1">
      <c r="A8" s="141"/>
      <c r="B8" s="151"/>
      <c r="C8" s="143"/>
      <c r="D8" s="143"/>
      <c r="E8" s="145"/>
      <c r="F8" s="148"/>
      <c r="G8" s="153"/>
      <c r="H8" s="153"/>
      <c r="I8" s="145"/>
      <c r="J8" s="149"/>
      <c r="K8" s="11">
        <v>181</v>
      </c>
      <c r="L8" s="11">
        <v>1479</v>
      </c>
      <c r="M8" s="11">
        <v>1019</v>
      </c>
      <c r="N8" s="11">
        <v>212</v>
      </c>
      <c r="O8" s="11">
        <v>213</v>
      </c>
      <c r="P8" s="11">
        <v>214</v>
      </c>
      <c r="Q8" s="11">
        <v>215</v>
      </c>
      <c r="R8" s="11">
        <v>791</v>
      </c>
      <c r="S8" s="11">
        <v>216</v>
      </c>
      <c r="T8" s="11">
        <v>1477</v>
      </c>
    </row>
    <row r="9" spans="1:20">
      <c r="A9" s="34">
        <f t="shared" ref="A9:A34" si="0">SUM(A8+1)</f>
        <v>1</v>
      </c>
      <c r="B9" s="35" t="s">
        <v>107</v>
      </c>
      <c r="C9" s="27" t="s">
        <v>38</v>
      </c>
      <c r="D9" s="27"/>
      <c r="E9" s="49" t="s">
        <v>21</v>
      </c>
      <c r="F9" s="51">
        <v>0</v>
      </c>
      <c r="G9" s="60">
        <v>0</v>
      </c>
      <c r="H9" s="63" t="str">
        <f t="shared" ref="H9:H35" si="1">IF(F9&gt;2.9,F9/I9/24,"-")</f>
        <v>-</v>
      </c>
      <c r="I9" s="26">
        <v>0</v>
      </c>
      <c r="J9" s="66">
        <v>0</v>
      </c>
      <c r="K9" s="36"/>
      <c r="L9" s="36"/>
      <c r="M9" s="26">
        <v>0.375</v>
      </c>
      <c r="N9" s="36"/>
      <c r="O9" s="36">
        <v>0.41666666666666669</v>
      </c>
      <c r="P9" s="36">
        <v>0.51388888888888884</v>
      </c>
      <c r="Q9" s="36">
        <v>0.56597222222222221</v>
      </c>
      <c r="R9" s="36">
        <v>0.63888888888888884</v>
      </c>
      <c r="S9" s="36">
        <v>0.68055555555555558</v>
      </c>
      <c r="T9" s="37">
        <v>0.72569444444444442</v>
      </c>
    </row>
    <row r="10" spans="1:20">
      <c r="A10" s="38">
        <f t="shared" si="0"/>
        <v>2</v>
      </c>
      <c r="B10" s="22" t="s">
        <v>111</v>
      </c>
      <c r="C10" s="15" t="s">
        <v>65</v>
      </c>
      <c r="D10" s="15"/>
      <c r="E10" s="50" t="s">
        <v>11</v>
      </c>
      <c r="F10" s="52">
        <v>1.3</v>
      </c>
      <c r="G10" s="61">
        <f t="shared" ref="G10:G35" si="2">G9+F10</f>
        <v>1.3</v>
      </c>
      <c r="H10" s="64" t="str">
        <f t="shared" si="1"/>
        <v>-</v>
      </c>
      <c r="I10" s="13">
        <v>2.0833333333333333E-3</v>
      </c>
      <c r="J10" s="32">
        <f t="shared" ref="J10:J35" si="3">J9+I10</f>
        <v>2.0833333333333333E-3</v>
      </c>
      <c r="K10" s="31"/>
      <c r="L10" s="31"/>
      <c r="M10" s="13">
        <f t="shared" ref="M10:M27" si="4">M9+I10</f>
        <v>0.37708333333333333</v>
      </c>
      <c r="N10" s="31"/>
      <c r="O10" s="31">
        <f t="shared" ref="O10:O35" si="5">O9+I10</f>
        <v>0.41875000000000001</v>
      </c>
      <c r="P10" s="31">
        <f t="shared" ref="P10:P35" si="6">P9+I10</f>
        <v>0.51597222222222217</v>
      </c>
      <c r="Q10" s="31">
        <f t="shared" ref="Q10:Q35" si="7">Q9+I10</f>
        <v>0.56805555555555554</v>
      </c>
      <c r="R10" s="31">
        <f t="shared" ref="R10:R27" si="8">R9+I10</f>
        <v>0.64097222222222217</v>
      </c>
      <c r="S10" s="31">
        <f t="shared" ref="S10:S35" si="9">S9+I10</f>
        <v>0.68263888888888891</v>
      </c>
      <c r="T10" s="39">
        <f t="shared" ref="T10:T27" si="10">T9+I10</f>
        <v>0.72777777777777775</v>
      </c>
    </row>
    <row r="11" spans="1:20">
      <c r="A11" s="38">
        <f t="shared" si="0"/>
        <v>3</v>
      </c>
      <c r="B11" s="22" t="s">
        <v>112</v>
      </c>
      <c r="C11" s="15" t="s">
        <v>38</v>
      </c>
      <c r="D11" s="15" t="s">
        <v>29</v>
      </c>
      <c r="E11" s="50" t="s">
        <v>17</v>
      </c>
      <c r="F11" s="52">
        <v>1</v>
      </c>
      <c r="G11" s="61">
        <f t="shared" si="2"/>
        <v>2.2999999999999998</v>
      </c>
      <c r="H11" s="64" t="str">
        <f t="shared" si="1"/>
        <v>-</v>
      </c>
      <c r="I11" s="13">
        <v>2.7777777777777779E-3</v>
      </c>
      <c r="J11" s="32">
        <f t="shared" si="3"/>
        <v>4.8611111111111112E-3</v>
      </c>
      <c r="K11" s="31"/>
      <c r="L11" s="31"/>
      <c r="M11" s="13">
        <f t="shared" si="4"/>
        <v>0.37986111111111109</v>
      </c>
      <c r="N11" s="31"/>
      <c r="O11" s="31">
        <f t="shared" si="5"/>
        <v>0.42152777777777778</v>
      </c>
      <c r="P11" s="31">
        <f t="shared" si="6"/>
        <v>0.51874999999999993</v>
      </c>
      <c r="Q11" s="31">
        <f t="shared" si="7"/>
        <v>0.5708333333333333</v>
      </c>
      <c r="R11" s="31">
        <f t="shared" si="8"/>
        <v>0.64374999999999993</v>
      </c>
      <c r="S11" s="31">
        <f t="shared" si="9"/>
        <v>0.68541666666666667</v>
      </c>
      <c r="T11" s="39">
        <f t="shared" si="10"/>
        <v>0.73055555555555551</v>
      </c>
    </row>
    <row r="12" spans="1:20">
      <c r="A12" s="38">
        <f t="shared" si="0"/>
        <v>4</v>
      </c>
      <c r="B12" s="20" t="s">
        <v>68</v>
      </c>
      <c r="C12" s="15" t="s">
        <v>12</v>
      </c>
      <c r="D12" s="15" t="s">
        <v>29</v>
      </c>
      <c r="E12" s="12" t="s">
        <v>17</v>
      </c>
      <c r="F12" s="52">
        <v>3.7</v>
      </c>
      <c r="G12" s="61">
        <f t="shared" si="2"/>
        <v>6</v>
      </c>
      <c r="H12" s="64">
        <f t="shared" si="1"/>
        <v>44.400000000000006</v>
      </c>
      <c r="I12" s="13">
        <v>3.472222222222222E-3</v>
      </c>
      <c r="J12" s="32">
        <f t="shared" si="3"/>
        <v>8.3333333333333332E-3</v>
      </c>
      <c r="K12" s="31"/>
      <c r="L12" s="31"/>
      <c r="M12" s="13">
        <f t="shared" si="4"/>
        <v>0.3833333333333333</v>
      </c>
      <c r="N12" s="31"/>
      <c r="O12" s="31">
        <f t="shared" si="5"/>
        <v>0.42499999999999999</v>
      </c>
      <c r="P12" s="31">
        <f t="shared" si="6"/>
        <v>0.52222222222222214</v>
      </c>
      <c r="Q12" s="31">
        <f t="shared" si="7"/>
        <v>0.57430555555555551</v>
      </c>
      <c r="R12" s="31">
        <f t="shared" si="8"/>
        <v>0.64722222222222214</v>
      </c>
      <c r="S12" s="31">
        <f t="shared" si="9"/>
        <v>0.68888888888888888</v>
      </c>
      <c r="T12" s="39">
        <f t="shared" si="10"/>
        <v>0.73402777777777772</v>
      </c>
    </row>
    <row r="13" spans="1:20">
      <c r="A13" s="38">
        <f t="shared" si="0"/>
        <v>5</v>
      </c>
      <c r="B13" s="20" t="s">
        <v>63</v>
      </c>
      <c r="C13" s="15" t="s">
        <v>44</v>
      </c>
      <c r="D13" s="15" t="s">
        <v>29</v>
      </c>
      <c r="E13" s="50" t="s">
        <v>17</v>
      </c>
      <c r="F13" s="52">
        <v>1.9</v>
      </c>
      <c r="G13" s="61">
        <f t="shared" si="2"/>
        <v>7.9</v>
      </c>
      <c r="H13" s="64" t="str">
        <f t="shared" si="1"/>
        <v>-</v>
      </c>
      <c r="I13" s="13">
        <v>2.0833333333333333E-3</v>
      </c>
      <c r="J13" s="32">
        <f t="shared" si="3"/>
        <v>1.0416666666666666E-2</v>
      </c>
      <c r="K13" s="31"/>
      <c r="L13" s="31"/>
      <c r="M13" s="13">
        <f t="shared" si="4"/>
        <v>0.38541666666666663</v>
      </c>
      <c r="N13" s="31"/>
      <c r="O13" s="31">
        <f t="shared" si="5"/>
        <v>0.42708333333333331</v>
      </c>
      <c r="P13" s="31">
        <f t="shared" si="6"/>
        <v>0.52430555555555547</v>
      </c>
      <c r="Q13" s="31">
        <f t="shared" si="7"/>
        <v>0.57638888888888884</v>
      </c>
      <c r="R13" s="31">
        <f t="shared" si="8"/>
        <v>0.64930555555555547</v>
      </c>
      <c r="S13" s="31">
        <f t="shared" si="9"/>
        <v>0.69097222222222221</v>
      </c>
      <c r="T13" s="39">
        <f t="shared" si="10"/>
        <v>0.73611111111111105</v>
      </c>
    </row>
    <row r="14" spans="1:20">
      <c r="A14" s="38">
        <f t="shared" si="0"/>
        <v>6</v>
      </c>
      <c r="B14" s="20" t="s">
        <v>62</v>
      </c>
      <c r="C14" s="15" t="s">
        <v>43</v>
      </c>
      <c r="D14" s="15" t="s">
        <v>29</v>
      </c>
      <c r="E14" s="12" t="s">
        <v>17</v>
      </c>
      <c r="F14" s="52">
        <v>1.8</v>
      </c>
      <c r="G14" s="61">
        <f t="shared" si="2"/>
        <v>9.7000000000000011</v>
      </c>
      <c r="H14" s="64" t="str">
        <f t="shared" si="1"/>
        <v>-</v>
      </c>
      <c r="I14" s="13">
        <v>1.3888888888888889E-3</v>
      </c>
      <c r="J14" s="32">
        <f t="shared" si="3"/>
        <v>1.1805555555555555E-2</v>
      </c>
      <c r="K14" s="31"/>
      <c r="L14" s="31"/>
      <c r="M14" s="13">
        <f t="shared" si="4"/>
        <v>0.38680555555555551</v>
      </c>
      <c r="N14" s="32"/>
      <c r="O14" s="31">
        <f t="shared" si="5"/>
        <v>0.4284722222222222</v>
      </c>
      <c r="P14" s="31">
        <f t="shared" si="6"/>
        <v>0.52569444444444435</v>
      </c>
      <c r="Q14" s="31">
        <f t="shared" si="7"/>
        <v>0.57777777777777772</v>
      </c>
      <c r="R14" s="31">
        <f t="shared" si="8"/>
        <v>0.65069444444444435</v>
      </c>
      <c r="S14" s="31">
        <f t="shared" si="9"/>
        <v>0.69236111111111109</v>
      </c>
      <c r="T14" s="39">
        <f t="shared" si="10"/>
        <v>0.73749999999999993</v>
      </c>
    </row>
    <row r="15" spans="1:20">
      <c r="A15" s="38">
        <f t="shared" si="0"/>
        <v>7</v>
      </c>
      <c r="B15" s="22" t="s">
        <v>69</v>
      </c>
      <c r="C15" s="19"/>
      <c r="D15" s="19"/>
      <c r="E15" s="24" t="s">
        <v>11</v>
      </c>
      <c r="F15" s="53">
        <v>2.4</v>
      </c>
      <c r="G15" s="61">
        <f t="shared" si="2"/>
        <v>12.100000000000001</v>
      </c>
      <c r="H15" s="64" t="str">
        <f t="shared" si="1"/>
        <v>-</v>
      </c>
      <c r="I15" s="17">
        <v>2.0833333333333333E-3</v>
      </c>
      <c r="J15" s="32">
        <f t="shared" si="3"/>
        <v>1.3888888888888888E-2</v>
      </c>
      <c r="K15" s="32"/>
      <c r="L15" s="32"/>
      <c r="M15" s="13">
        <f t="shared" si="4"/>
        <v>0.38888888888888884</v>
      </c>
      <c r="N15" s="32"/>
      <c r="O15" s="31">
        <f t="shared" si="5"/>
        <v>0.43055555555555552</v>
      </c>
      <c r="P15" s="31">
        <f t="shared" si="6"/>
        <v>0.52777777777777768</v>
      </c>
      <c r="Q15" s="31">
        <f t="shared" si="7"/>
        <v>0.57986111111111105</v>
      </c>
      <c r="R15" s="31">
        <f t="shared" si="8"/>
        <v>0.65277777777777768</v>
      </c>
      <c r="S15" s="31">
        <f t="shared" si="9"/>
        <v>0.69444444444444442</v>
      </c>
      <c r="T15" s="39">
        <f t="shared" si="10"/>
        <v>0.73958333333333326</v>
      </c>
    </row>
    <row r="16" spans="1:20">
      <c r="A16" s="38">
        <f t="shared" si="0"/>
        <v>8</v>
      </c>
      <c r="B16" s="22" t="s">
        <v>20</v>
      </c>
      <c r="C16" s="15"/>
      <c r="D16" s="15"/>
      <c r="E16" s="50" t="s">
        <v>11</v>
      </c>
      <c r="F16" s="54">
        <v>0.9</v>
      </c>
      <c r="G16" s="61">
        <f t="shared" si="2"/>
        <v>13.000000000000002</v>
      </c>
      <c r="H16" s="64" t="str">
        <f t="shared" si="1"/>
        <v>-</v>
      </c>
      <c r="I16" s="13">
        <v>1.3888888888888889E-3</v>
      </c>
      <c r="J16" s="32">
        <f t="shared" si="3"/>
        <v>1.5277777777777777E-2</v>
      </c>
      <c r="K16" s="31"/>
      <c r="L16" s="31"/>
      <c r="M16" s="13">
        <f t="shared" si="4"/>
        <v>0.39027777777777772</v>
      </c>
      <c r="N16" s="31"/>
      <c r="O16" s="31">
        <f t="shared" si="5"/>
        <v>0.43194444444444441</v>
      </c>
      <c r="P16" s="31">
        <f t="shared" si="6"/>
        <v>0.52916666666666656</v>
      </c>
      <c r="Q16" s="31">
        <f t="shared" si="7"/>
        <v>0.58124999999999993</v>
      </c>
      <c r="R16" s="31">
        <f t="shared" si="8"/>
        <v>0.65416666666666656</v>
      </c>
      <c r="S16" s="31">
        <f t="shared" si="9"/>
        <v>0.6958333333333333</v>
      </c>
      <c r="T16" s="39">
        <f t="shared" si="10"/>
        <v>0.74097222222222214</v>
      </c>
    </row>
    <row r="17" spans="1:20">
      <c r="A17" s="38">
        <f t="shared" si="0"/>
        <v>9</v>
      </c>
      <c r="B17" s="22" t="s">
        <v>61</v>
      </c>
      <c r="C17" s="15"/>
      <c r="D17" s="15"/>
      <c r="E17" s="50" t="s">
        <v>11</v>
      </c>
      <c r="F17" s="52">
        <v>1.2</v>
      </c>
      <c r="G17" s="61">
        <f t="shared" si="2"/>
        <v>14.200000000000001</v>
      </c>
      <c r="H17" s="64" t="str">
        <f t="shared" si="1"/>
        <v>-</v>
      </c>
      <c r="I17" s="13">
        <v>1.3888888888888889E-3</v>
      </c>
      <c r="J17" s="32">
        <f t="shared" si="3"/>
        <v>1.6666666666666666E-2</v>
      </c>
      <c r="K17" s="31"/>
      <c r="L17" s="31"/>
      <c r="M17" s="13">
        <f t="shared" si="4"/>
        <v>0.39166666666666661</v>
      </c>
      <c r="N17" s="31"/>
      <c r="O17" s="31">
        <f t="shared" si="5"/>
        <v>0.43333333333333329</v>
      </c>
      <c r="P17" s="31">
        <f t="shared" si="6"/>
        <v>0.53055555555555545</v>
      </c>
      <c r="Q17" s="31">
        <f t="shared" si="7"/>
        <v>0.58263888888888882</v>
      </c>
      <c r="R17" s="31">
        <f t="shared" si="8"/>
        <v>0.65555555555555545</v>
      </c>
      <c r="S17" s="31">
        <f t="shared" si="9"/>
        <v>0.69722222222222219</v>
      </c>
      <c r="T17" s="39">
        <f t="shared" si="10"/>
        <v>0.74236111111111103</v>
      </c>
    </row>
    <row r="18" spans="1:20">
      <c r="A18" s="38">
        <f t="shared" si="0"/>
        <v>10</v>
      </c>
      <c r="B18" s="22" t="s">
        <v>19</v>
      </c>
      <c r="C18" s="15"/>
      <c r="D18" s="15"/>
      <c r="E18" s="12" t="s">
        <v>11</v>
      </c>
      <c r="F18" s="52">
        <v>1.8</v>
      </c>
      <c r="G18" s="61">
        <f t="shared" si="2"/>
        <v>16</v>
      </c>
      <c r="H18" s="64" t="str">
        <f t="shared" si="1"/>
        <v>-</v>
      </c>
      <c r="I18" s="13">
        <v>1.3888888888888889E-3</v>
      </c>
      <c r="J18" s="32">
        <f t="shared" si="3"/>
        <v>1.8055555555555554E-2</v>
      </c>
      <c r="K18" s="31"/>
      <c r="L18" s="31"/>
      <c r="M18" s="13">
        <f t="shared" si="4"/>
        <v>0.39305555555555549</v>
      </c>
      <c r="N18" s="31"/>
      <c r="O18" s="31">
        <f t="shared" si="5"/>
        <v>0.43472222222222218</v>
      </c>
      <c r="P18" s="31">
        <f t="shared" si="6"/>
        <v>0.53194444444444433</v>
      </c>
      <c r="Q18" s="31">
        <f t="shared" si="7"/>
        <v>0.5840277777777777</v>
      </c>
      <c r="R18" s="31">
        <f t="shared" si="8"/>
        <v>0.65694444444444433</v>
      </c>
      <c r="S18" s="31">
        <f t="shared" si="9"/>
        <v>0.69861111111111107</v>
      </c>
      <c r="T18" s="39">
        <f t="shared" si="10"/>
        <v>0.74374999999999991</v>
      </c>
    </row>
    <row r="19" spans="1:20">
      <c r="A19" s="38">
        <f t="shared" si="0"/>
        <v>11</v>
      </c>
      <c r="B19" s="22" t="s">
        <v>70</v>
      </c>
      <c r="C19" s="19" t="s">
        <v>66</v>
      </c>
      <c r="D19" s="15" t="s">
        <v>29</v>
      </c>
      <c r="E19" s="24" t="s">
        <v>17</v>
      </c>
      <c r="F19" s="53">
        <v>1.4</v>
      </c>
      <c r="G19" s="61">
        <f t="shared" si="2"/>
        <v>17.399999999999999</v>
      </c>
      <c r="H19" s="64" t="str">
        <f t="shared" si="1"/>
        <v>-</v>
      </c>
      <c r="I19" s="13">
        <v>1.3888888888888889E-3</v>
      </c>
      <c r="J19" s="32">
        <f t="shared" si="3"/>
        <v>1.9444444444444441E-2</v>
      </c>
      <c r="K19" s="31"/>
      <c r="L19" s="31"/>
      <c r="M19" s="13">
        <f t="shared" si="4"/>
        <v>0.39444444444444438</v>
      </c>
      <c r="N19" s="31"/>
      <c r="O19" s="31">
        <f t="shared" si="5"/>
        <v>0.43611111111111106</v>
      </c>
      <c r="P19" s="31">
        <f t="shared" si="6"/>
        <v>0.53333333333333321</v>
      </c>
      <c r="Q19" s="31">
        <f t="shared" si="7"/>
        <v>0.58541666666666659</v>
      </c>
      <c r="R19" s="31">
        <f t="shared" si="8"/>
        <v>0.65833333333333321</v>
      </c>
      <c r="S19" s="31">
        <f t="shared" si="9"/>
        <v>0.7</v>
      </c>
      <c r="T19" s="39">
        <f t="shared" si="10"/>
        <v>0.7451388888888888</v>
      </c>
    </row>
    <row r="20" spans="1:20">
      <c r="A20" s="38">
        <f t="shared" si="0"/>
        <v>12</v>
      </c>
      <c r="B20" s="20" t="s">
        <v>60</v>
      </c>
      <c r="C20" s="19" t="s">
        <v>67</v>
      </c>
      <c r="D20" s="15" t="s">
        <v>29</v>
      </c>
      <c r="E20" s="24" t="s">
        <v>17</v>
      </c>
      <c r="F20" s="53">
        <v>1.2</v>
      </c>
      <c r="G20" s="61">
        <f t="shared" si="2"/>
        <v>18.599999999999998</v>
      </c>
      <c r="H20" s="64" t="str">
        <f t="shared" si="1"/>
        <v>-</v>
      </c>
      <c r="I20" s="13">
        <v>1.3888888888888889E-3</v>
      </c>
      <c r="J20" s="32">
        <f t="shared" si="3"/>
        <v>2.0833333333333329E-2</v>
      </c>
      <c r="K20" s="31"/>
      <c r="L20" s="31"/>
      <c r="M20" s="13">
        <f t="shared" si="4"/>
        <v>0.39583333333333326</v>
      </c>
      <c r="N20" s="31"/>
      <c r="O20" s="31">
        <f t="shared" si="5"/>
        <v>0.43749999999999994</v>
      </c>
      <c r="P20" s="31">
        <f t="shared" si="6"/>
        <v>0.5347222222222221</v>
      </c>
      <c r="Q20" s="31">
        <f t="shared" si="7"/>
        <v>0.58680555555555547</v>
      </c>
      <c r="R20" s="31">
        <f t="shared" si="8"/>
        <v>0.6597222222222221</v>
      </c>
      <c r="S20" s="31">
        <f t="shared" si="9"/>
        <v>0.70138888888888884</v>
      </c>
      <c r="T20" s="39">
        <f t="shared" si="10"/>
        <v>0.74652777777777768</v>
      </c>
    </row>
    <row r="21" spans="1:20">
      <c r="A21" s="38">
        <f t="shared" si="0"/>
        <v>13</v>
      </c>
      <c r="B21" s="20" t="s">
        <v>71</v>
      </c>
      <c r="C21" s="19"/>
      <c r="D21" s="15"/>
      <c r="E21" s="23" t="s">
        <v>21</v>
      </c>
      <c r="F21" s="53">
        <v>1.5</v>
      </c>
      <c r="G21" s="61">
        <f t="shared" si="2"/>
        <v>20.099999999999998</v>
      </c>
      <c r="H21" s="64" t="str">
        <f t="shared" si="1"/>
        <v>-</v>
      </c>
      <c r="I21" s="13">
        <v>1.3888888888888889E-3</v>
      </c>
      <c r="J21" s="32">
        <f t="shared" si="3"/>
        <v>2.2222222222222216E-2</v>
      </c>
      <c r="K21" s="31"/>
      <c r="L21" s="31"/>
      <c r="M21" s="13">
        <f t="shared" si="4"/>
        <v>0.39722222222222214</v>
      </c>
      <c r="N21" s="31"/>
      <c r="O21" s="31">
        <f t="shared" si="5"/>
        <v>0.43888888888888883</v>
      </c>
      <c r="P21" s="31">
        <f t="shared" si="6"/>
        <v>0.53611111111111098</v>
      </c>
      <c r="Q21" s="31">
        <f t="shared" si="7"/>
        <v>0.58819444444444435</v>
      </c>
      <c r="R21" s="31">
        <f t="shared" si="8"/>
        <v>0.66111111111111098</v>
      </c>
      <c r="S21" s="31">
        <f t="shared" si="9"/>
        <v>0.70277777777777772</v>
      </c>
      <c r="T21" s="39">
        <f t="shared" si="10"/>
        <v>0.74791666666666656</v>
      </c>
    </row>
    <row r="22" spans="1:20">
      <c r="A22" s="38">
        <f t="shared" si="0"/>
        <v>14</v>
      </c>
      <c r="B22" s="20" t="s">
        <v>58</v>
      </c>
      <c r="C22" s="19"/>
      <c r="D22" s="19"/>
      <c r="E22" s="24" t="s">
        <v>21</v>
      </c>
      <c r="F22" s="53">
        <v>1.6</v>
      </c>
      <c r="G22" s="61">
        <f t="shared" si="2"/>
        <v>21.7</v>
      </c>
      <c r="H22" s="64" t="str">
        <f t="shared" si="1"/>
        <v>-</v>
      </c>
      <c r="I22" s="13">
        <v>1.3888888888888889E-3</v>
      </c>
      <c r="J22" s="32">
        <f t="shared" si="3"/>
        <v>2.3611111111111104E-2</v>
      </c>
      <c r="K22" s="31"/>
      <c r="L22" s="31"/>
      <c r="M22" s="13">
        <f t="shared" si="4"/>
        <v>0.39861111111111103</v>
      </c>
      <c r="N22" s="31"/>
      <c r="O22" s="31">
        <f t="shared" si="5"/>
        <v>0.44027777777777771</v>
      </c>
      <c r="P22" s="31">
        <f t="shared" si="6"/>
        <v>0.53749999999999987</v>
      </c>
      <c r="Q22" s="31">
        <f t="shared" si="7"/>
        <v>0.58958333333333324</v>
      </c>
      <c r="R22" s="31">
        <f t="shared" si="8"/>
        <v>0.66249999999999987</v>
      </c>
      <c r="S22" s="31">
        <f t="shared" si="9"/>
        <v>0.70416666666666661</v>
      </c>
      <c r="T22" s="39">
        <f t="shared" si="10"/>
        <v>0.74930555555555545</v>
      </c>
    </row>
    <row r="23" spans="1:20">
      <c r="A23" s="38">
        <f t="shared" si="0"/>
        <v>15</v>
      </c>
      <c r="B23" s="20" t="s">
        <v>51</v>
      </c>
      <c r="C23" s="19" t="s">
        <v>50</v>
      </c>
      <c r="D23" s="19" t="s">
        <v>29</v>
      </c>
      <c r="E23" s="24" t="s">
        <v>17</v>
      </c>
      <c r="F23" s="53">
        <v>1.2</v>
      </c>
      <c r="G23" s="61">
        <f t="shared" si="2"/>
        <v>22.9</v>
      </c>
      <c r="H23" s="64" t="str">
        <f t="shared" si="1"/>
        <v>-</v>
      </c>
      <c r="I23" s="13">
        <v>1.3888888888888889E-3</v>
      </c>
      <c r="J23" s="32">
        <f t="shared" si="3"/>
        <v>2.4999999999999991E-2</v>
      </c>
      <c r="K23" s="31"/>
      <c r="L23" s="31"/>
      <c r="M23" s="13">
        <f t="shared" si="4"/>
        <v>0.39999999999999991</v>
      </c>
      <c r="N23" s="31"/>
      <c r="O23" s="31">
        <f t="shared" si="5"/>
        <v>0.4416666666666666</v>
      </c>
      <c r="P23" s="31">
        <f t="shared" si="6"/>
        <v>0.53888888888888875</v>
      </c>
      <c r="Q23" s="31">
        <f t="shared" si="7"/>
        <v>0.59097222222222212</v>
      </c>
      <c r="R23" s="31">
        <f t="shared" si="8"/>
        <v>0.66388888888888875</v>
      </c>
      <c r="S23" s="31">
        <f t="shared" si="9"/>
        <v>0.70555555555555549</v>
      </c>
      <c r="T23" s="39">
        <f t="shared" si="10"/>
        <v>0.75069444444444433</v>
      </c>
    </row>
    <row r="24" spans="1:20">
      <c r="A24" s="38">
        <f t="shared" si="0"/>
        <v>16</v>
      </c>
      <c r="B24" s="20" t="s">
        <v>72</v>
      </c>
      <c r="C24" s="19" t="s">
        <v>42</v>
      </c>
      <c r="D24" s="19" t="s">
        <v>29</v>
      </c>
      <c r="E24" s="50" t="s">
        <v>17</v>
      </c>
      <c r="F24" s="53">
        <v>1.7</v>
      </c>
      <c r="G24" s="61">
        <f t="shared" si="2"/>
        <v>24.599999999999998</v>
      </c>
      <c r="H24" s="64" t="str">
        <f t="shared" si="1"/>
        <v>-</v>
      </c>
      <c r="I24" s="13">
        <v>1.3888888888888889E-3</v>
      </c>
      <c r="J24" s="32">
        <f t="shared" si="3"/>
        <v>2.6388888888888878E-2</v>
      </c>
      <c r="K24" s="31"/>
      <c r="L24" s="31"/>
      <c r="M24" s="13">
        <f t="shared" si="4"/>
        <v>0.4013888888888888</v>
      </c>
      <c r="N24" s="31"/>
      <c r="O24" s="31">
        <f t="shared" si="5"/>
        <v>0.44305555555555548</v>
      </c>
      <c r="P24" s="31">
        <f t="shared" si="6"/>
        <v>0.54027777777777763</v>
      </c>
      <c r="Q24" s="31">
        <f t="shared" si="7"/>
        <v>0.59236111111111101</v>
      </c>
      <c r="R24" s="31">
        <f t="shared" si="8"/>
        <v>0.66527777777777763</v>
      </c>
      <c r="S24" s="31">
        <f t="shared" si="9"/>
        <v>0.70694444444444438</v>
      </c>
      <c r="T24" s="39">
        <f t="shared" si="10"/>
        <v>0.75208333333333321</v>
      </c>
    </row>
    <row r="25" spans="1:20">
      <c r="A25" s="38">
        <f t="shared" si="0"/>
        <v>17</v>
      </c>
      <c r="B25" s="20" t="s">
        <v>45</v>
      </c>
      <c r="C25" s="19" t="s">
        <v>41</v>
      </c>
      <c r="D25" s="19" t="s">
        <v>29</v>
      </c>
      <c r="E25" s="50" t="s">
        <v>17</v>
      </c>
      <c r="F25" s="53">
        <v>1.2</v>
      </c>
      <c r="G25" s="61">
        <f t="shared" si="2"/>
        <v>25.799999999999997</v>
      </c>
      <c r="H25" s="64" t="str">
        <f t="shared" si="1"/>
        <v>-</v>
      </c>
      <c r="I25" s="13">
        <v>1.3888888888888889E-3</v>
      </c>
      <c r="J25" s="32">
        <f t="shared" si="3"/>
        <v>2.7777777777777766E-2</v>
      </c>
      <c r="K25" s="31"/>
      <c r="L25" s="31"/>
      <c r="M25" s="13">
        <f t="shared" si="4"/>
        <v>0.40277777777777768</v>
      </c>
      <c r="N25" s="31"/>
      <c r="O25" s="31">
        <f t="shared" si="5"/>
        <v>0.44444444444444436</v>
      </c>
      <c r="P25" s="31">
        <f t="shared" si="6"/>
        <v>0.54166666666666652</v>
      </c>
      <c r="Q25" s="31">
        <f t="shared" si="7"/>
        <v>0.59374999999999989</v>
      </c>
      <c r="R25" s="31">
        <f t="shared" si="8"/>
        <v>0.66666666666666652</v>
      </c>
      <c r="S25" s="31">
        <f t="shared" si="9"/>
        <v>0.70833333333333326</v>
      </c>
      <c r="T25" s="39">
        <f t="shared" si="10"/>
        <v>0.7534722222222221</v>
      </c>
    </row>
    <row r="26" spans="1:20">
      <c r="A26" s="38">
        <f t="shared" si="0"/>
        <v>18</v>
      </c>
      <c r="B26" s="16" t="s">
        <v>73</v>
      </c>
      <c r="C26" s="19" t="s">
        <v>40</v>
      </c>
      <c r="D26" s="19" t="s">
        <v>29</v>
      </c>
      <c r="E26" s="12" t="s">
        <v>17</v>
      </c>
      <c r="F26" s="53">
        <v>1.3</v>
      </c>
      <c r="G26" s="61">
        <f t="shared" si="2"/>
        <v>27.099999999999998</v>
      </c>
      <c r="H26" s="64" t="str">
        <f t="shared" si="1"/>
        <v>-</v>
      </c>
      <c r="I26" s="13">
        <v>1.3888888888888889E-3</v>
      </c>
      <c r="J26" s="32">
        <f t="shared" si="3"/>
        <v>2.9166666666666653E-2</v>
      </c>
      <c r="K26" s="31"/>
      <c r="L26" s="31"/>
      <c r="M26" s="13">
        <f t="shared" si="4"/>
        <v>0.40416666666666656</v>
      </c>
      <c r="N26" s="31"/>
      <c r="O26" s="31">
        <f t="shared" si="5"/>
        <v>0.44583333333333325</v>
      </c>
      <c r="P26" s="31">
        <f t="shared" si="6"/>
        <v>0.5430555555555554</v>
      </c>
      <c r="Q26" s="31">
        <f t="shared" si="7"/>
        <v>0.59513888888888877</v>
      </c>
      <c r="R26" s="31">
        <f t="shared" si="8"/>
        <v>0.6680555555555554</v>
      </c>
      <c r="S26" s="31">
        <f t="shared" si="9"/>
        <v>0.70972222222222214</v>
      </c>
      <c r="T26" s="39">
        <f t="shared" si="10"/>
        <v>0.75486111111111098</v>
      </c>
    </row>
    <row r="27" spans="1:20">
      <c r="A27" s="38">
        <f t="shared" si="0"/>
        <v>19</v>
      </c>
      <c r="B27" s="16" t="s">
        <v>57</v>
      </c>
      <c r="C27" s="19"/>
      <c r="D27" s="19"/>
      <c r="E27" s="12" t="s">
        <v>15</v>
      </c>
      <c r="F27" s="53">
        <v>1.9</v>
      </c>
      <c r="G27" s="61">
        <f t="shared" si="2"/>
        <v>28.999999999999996</v>
      </c>
      <c r="H27" s="64" t="str">
        <f t="shared" si="1"/>
        <v>-</v>
      </c>
      <c r="I27" s="13">
        <v>2.0833333333333333E-3</v>
      </c>
      <c r="J27" s="32">
        <f t="shared" si="3"/>
        <v>3.1249999999999986E-2</v>
      </c>
      <c r="K27" s="31"/>
      <c r="L27" s="31"/>
      <c r="M27" s="13">
        <f t="shared" si="4"/>
        <v>0.40624999999999989</v>
      </c>
      <c r="N27" s="31"/>
      <c r="O27" s="31">
        <f t="shared" si="5"/>
        <v>0.44791666666666657</v>
      </c>
      <c r="P27" s="31">
        <f t="shared" si="6"/>
        <v>0.54513888888888873</v>
      </c>
      <c r="Q27" s="31">
        <f t="shared" si="7"/>
        <v>0.5972222222222221</v>
      </c>
      <c r="R27" s="31">
        <f t="shared" si="8"/>
        <v>0.67013888888888873</v>
      </c>
      <c r="S27" s="31">
        <f t="shared" si="9"/>
        <v>0.71180555555555547</v>
      </c>
      <c r="T27" s="39">
        <f t="shared" si="10"/>
        <v>0.75694444444444431</v>
      </c>
    </row>
    <row r="28" spans="1:20">
      <c r="A28" s="38">
        <f t="shared" si="0"/>
        <v>20</v>
      </c>
      <c r="B28" s="16" t="s">
        <v>57</v>
      </c>
      <c r="C28" s="19"/>
      <c r="D28" s="19"/>
      <c r="E28" s="12" t="s">
        <v>15</v>
      </c>
      <c r="F28" s="53">
        <v>0</v>
      </c>
      <c r="G28" s="61">
        <f t="shared" si="2"/>
        <v>28.999999999999996</v>
      </c>
      <c r="H28" s="64" t="str">
        <f t="shared" si="1"/>
        <v>-</v>
      </c>
      <c r="I28" s="13">
        <v>2.0833333333333333E-3</v>
      </c>
      <c r="J28" s="32">
        <f t="shared" si="3"/>
        <v>3.3333333333333319E-2</v>
      </c>
      <c r="K28" s="31">
        <v>0.27083333333333331</v>
      </c>
      <c r="L28" s="31">
        <v>0.34722222222222221</v>
      </c>
      <c r="M28" s="12"/>
      <c r="N28" s="31">
        <v>0.39583333333333331</v>
      </c>
      <c r="O28" s="31">
        <f t="shared" si="5"/>
        <v>0.4499999999999999</v>
      </c>
      <c r="P28" s="31">
        <f t="shared" si="6"/>
        <v>0.54722222222222205</v>
      </c>
      <c r="Q28" s="31">
        <f t="shared" si="7"/>
        <v>0.59930555555555542</v>
      </c>
      <c r="R28" s="31"/>
      <c r="S28" s="31">
        <f t="shared" si="9"/>
        <v>0.7138888888888888</v>
      </c>
      <c r="T28" s="39"/>
    </row>
    <row r="29" spans="1:20">
      <c r="A29" s="38">
        <f t="shared" si="0"/>
        <v>21</v>
      </c>
      <c r="B29" s="22" t="s">
        <v>81</v>
      </c>
      <c r="C29" s="19" t="s">
        <v>26</v>
      </c>
      <c r="D29" s="19"/>
      <c r="E29" s="12" t="s">
        <v>11</v>
      </c>
      <c r="F29" s="53">
        <v>0.9</v>
      </c>
      <c r="G29" s="61">
        <f t="shared" si="2"/>
        <v>29.899999999999995</v>
      </c>
      <c r="H29" s="64" t="str">
        <f t="shared" si="1"/>
        <v>-</v>
      </c>
      <c r="I29" s="13">
        <v>1.3888888888888889E-3</v>
      </c>
      <c r="J29" s="32">
        <f t="shared" si="3"/>
        <v>3.472222222222221E-2</v>
      </c>
      <c r="K29" s="31">
        <f t="shared" ref="K29:K35" si="11">K28+I29</f>
        <v>0.2722222222222222</v>
      </c>
      <c r="L29" s="31">
        <f t="shared" ref="L29:L35" si="12">L28+I29</f>
        <v>0.34861111111111109</v>
      </c>
      <c r="M29" s="12"/>
      <c r="N29" s="31">
        <f t="shared" ref="N29:N35" si="13">N28+I29</f>
        <v>0.3972222222222222</v>
      </c>
      <c r="O29" s="31">
        <f t="shared" si="5"/>
        <v>0.45138888888888878</v>
      </c>
      <c r="P29" s="31">
        <f t="shared" si="6"/>
        <v>0.54861111111111094</v>
      </c>
      <c r="Q29" s="31">
        <f t="shared" si="7"/>
        <v>0.60069444444444431</v>
      </c>
      <c r="R29" s="31"/>
      <c r="S29" s="31">
        <f t="shared" si="9"/>
        <v>0.71527777777777768</v>
      </c>
      <c r="T29" s="39"/>
    </row>
    <row r="30" spans="1:20">
      <c r="A30" s="38">
        <f t="shared" si="0"/>
        <v>22</v>
      </c>
      <c r="B30" s="16" t="s">
        <v>83</v>
      </c>
      <c r="C30" s="19" t="s">
        <v>14</v>
      </c>
      <c r="D30" s="15"/>
      <c r="E30" s="12" t="s">
        <v>11</v>
      </c>
      <c r="F30" s="53">
        <v>0.4</v>
      </c>
      <c r="G30" s="61">
        <f t="shared" si="2"/>
        <v>30.299999999999994</v>
      </c>
      <c r="H30" s="64" t="str">
        <f t="shared" si="1"/>
        <v>-</v>
      </c>
      <c r="I30" s="13">
        <v>6.9444444444444447E-4</v>
      </c>
      <c r="J30" s="32">
        <f t="shared" si="3"/>
        <v>3.5416666666666652E-2</v>
      </c>
      <c r="K30" s="31">
        <f t="shared" si="11"/>
        <v>0.27291666666666664</v>
      </c>
      <c r="L30" s="31">
        <f t="shared" si="12"/>
        <v>0.34930555555555554</v>
      </c>
      <c r="M30" s="12"/>
      <c r="N30" s="31">
        <f t="shared" si="13"/>
        <v>0.39791666666666664</v>
      </c>
      <c r="O30" s="31">
        <f t="shared" si="5"/>
        <v>0.45208333333333323</v>
      </c>
      <c r="P30" s="31">
        <f t="shared" si="6"/>
        <v>0.54930555555555538</v>
      </c>
      <c r="Q30" s="31">
        <f t="shared" si="7"/>
        <v>0.60138888888888875</v>
      </c>
      <c r="R30" s="31"/>
      <c r="S30" s="31">
        <f t="shared" si="9"/>
        <v>0.71597222222222212</v>
      </c>
      <c r="T30" s="39"/>
    </row>
    <row r="31" spans="1:20">
      <c r="A31" s="38">
        <f t="shared" si="0"/>
        <v>23</v>
      </c>
      <c r="B31" s="16" t="s">
        <v>56</v>
      </c>
      <c r="C31" s="19"/>
      <c r="D31" s="15"/>
      <c r="E31" s="12" t="s">
        <v>7</v>
      </c>
      <c r="F31" s="53">
        <v>2.2000000000000002</v>
      </c>
      <c r="G31" s="61">
        <f t="shared" si="2"/>
        <v>32.499999999999993</v>
      </c>
      <c r="H31" s="64" t="str">
        <f t="shared" si="1"/>
        <v>-</v>
      </c>
      <c r="I31" s="13">
        <v>2.7777777777777779E-3</v>
      </c>
      <c r="J31" s="32">
        <f t="shared" si="3"/>
        <v>3.8194444444444427E-2</v>
      </c>
      <c r="K31" s="31">
        <f t="shared" si="11"/>
        <v>0.27569444444444441</v>
      </c>
      <c r="L31" s="31">
        <f t="shared" si="12"/>
        <v>0.3520833333333333</v>
      </c>
      <c r="M31" s="12"/>
      <c r="N31" s="31">
        <f t="shared" si="13"/>
        <v>0.40069444444444441</v>
      </c>
      <c r="O31" s="31">
        <f t="shared" si="5"/>
        <v>0.45486111111111099</v>
      </c>
      <c r="P31" s="31">
        <f t="shared" si="6"/>
        <v>0.55208333333333315</v>
      </c>
      <c r="Q31" s="31">
        <f t="shared" si="7"/>
        <v>0.60416666666666652</v>
      </c>
      <c r="R31" s="31"/>
      <c r="S31" s="31">
        <f t="shared" si="9"/>
        <v>0.71874999999999989</v>
      </c>
      <c r="T31" s="39"/>
    </row>
    <row r="32" spans="1:20">
      <c r="A32" s="38">
        <f t="shared" si="0"/>
        <v>24</v>
      </c>
      <c r="B32" s="33" t="s">
        <v>55</v>
      </c>
      <c r="C32" s="19" t="s">
        <v>26</v>
      </c>
      <c r="D32" s="15"/>
      <c r="E32" s="12" t="s">
        <v>11</v>
      </c>
      <c r="F32" s="53">
        <v>4</v>
      </c>
      <c r="G32" s="61">
        <f t="shared" si="2"/>
        <v>36.499999999999993</v>
      </c>
      <c r="H32" s="64">
        <f t="shared" si="1"/>
        <v>48</v>
      </c>
      <c r="I32" s="13">
        <v>3.472222222222222E-3</v>
      </c>
      <c r="J32" s="32">
        <f t="shared" si="3"/>
        <v>4.166666666666665E-2</v>
      </c>
      <c r="K32" s="31">
        <f t="shared" si="11"/>
        <v>0.27916666666666662</v>
      </c>
      <c r="L32" s="31">
        <f t="shared" si="12"/>
        <v>0.35555555555555551</v>
      </c>
      <c r="M32" s="12"/>
      <c r="N32" s="31">
        <f t="shared" si="13"/>
        <v>0.40416666666666662</v>
      </c>
      <c r="O32" s="31">
        <f t="shared" si="5"/>
        <v>0.4583333333333332</v>
      </c>
      <c r="P32" s="31">
        <f t="shared" si="6"/>
        <v>0.55555555555555536</v>
      </c>
      <c r="Q32" s="31">
        <f t="shared" si="7"/>
        <v>0.60763888888888873</v>
      </c>
      <c r="R32" s="31"/>
      <c r="S32" s="31">
        <f t="shared" si="9"/>
        <v>0.7222222222222221</v>
      </c>
      <c r="T32" s="39"/>
    </row>
    <row r="33" spans="1:20">
      <c r="A33" s="38">
        <f t="shared" si="0"/>
        <v>25</v>
      </c>
      <c r="B33" s="16" t="s">
        <v>54</v>
      </c>
      <c r="C33" s="15"/>
      <c r="D33" s="15"/>
      <c r="E33" s="12" t="s">
        <v>9</v>
      </c>
      <c r="F33" s="53">
        <v>3.4</v>
      </c>
      <c r="G33" s="61">
        <f t="shared" si="2"/>
        <v>39.899999999999991</v>
      </c>
      <c r="H33" s="64">
        <f t="shared" si="1"/>
        <v>51</v>
      </c>
      <c r="I33" s="13">
        <v>2.7777777777777779E-3</v>
      </c>
      <c r="J33" s="32">
        <f t="shared" si="3"/>
        <v>4.4444444444444425E-2</v>
      </c>
      <c r="K33" s="31">
        <f t="shared" si="11"/>
        <v>0.28194444444444439</v>
      </c>
      <c r="L33" s="31">
        <f t="shared" si="12"/>
        <v>0.35833333333333328</v>
      </c>
      <c r="M33" s="12"/>
      <c r="N33" s="31">
        <f t="shared" si="13"/>
        <v>0.40694444444444439</v>
      </c>
      <c r="O33" s="31">
        <f t="shared" si="5"/>
        <v>0.46111111111111097</v>
      </c>
      <c r="P33" s="31">
        <f t="shared" si="6"/>
        <v>0.55833333333333313</v>
      </c>
      <c r="Q33" s="31">
        <f t="shared" si="7"/>
        <v>0.6104166666666665</v>
      </c>
      <c r="R33" s="31"/>
      <c r="S33" s="31">
        <f t="shared" si="9"/>
        <v>0.72499999999999987</v>
      </c>
      <c r="T33" s="39"/>
    </row>
    <row r="34" spans="1:20">
      <c r="A34" s="38">
        <f t="shared" si="0"/>
        <v>26</v>
      </c>
      <c r="B34" s="16" t="s">
        <v>53</v>
      </c>
      <c r="C34" s="15"/>
      <c r="D34" s="15"/>
      <c r="E34" s="50" t="s">
        <v>9</v>
      </c>
      <c r="F34" s="53">
        <v>2.7</v>
      </c>
      <c r="G34" s="61">
        <f t="shared" si="2"/>
        <v>42.599999999999994</v>
      </c>
      <c r="H34" s="64" t="str">
        <f t="shared" si="1"/>
        <v>-</v>
      </c>
      <c r="I34" s="13">
        <v>2.0833333333333333E-3</v>
      </c>
      <c r="J34" s="32">
        <f t="shared" si="3"/>
        <v>4.6527777777777758E-2</v>
      </c>
      <c r="K34" s="31">
        <f t="shared" si="11"/>
        <v>0.28402777777777771</v>
      </c>
      <c r="L34" s="31">
        <f t="shared" si="12"/>
        <v>0.36041666666666661</v>
      </c>
      <c r="M34" s="12"/>
      <c r="N34" s="31">
        <f t="shared" si="13"/>
        <v>0.40902777777777771</v>
      </c>
      <c r="O34" s="31">
        <f t="shared" si="5"/>
        <v>0.4631944444444443</v>
      </c>
      <c r="P34" s="31">
        <f t="shared" si="6"/>
        <v>0.56041666666666645</v>
      </c>
      <c r="Q34" s="31">
        <f t="shared" si="7"/>
        <v>0.61249999999999982</v>
      </c>
      <c r="R34" s="31"/>
      <c r="S34" s="31">
        <f t="shared" si="9"/>
        <v>0.72708333333333319</v>
      </c>
      <c r="T34" s="39"/>
    </row>
    <row r="35" spans="1:20" ht="15" thickBot="1">
      <c r="A35" s="40">
        <v>27</v>
      </c>
      <c r="B35" s="41" t="s">
        <v>8</v>
      </c>
      <c r="C35" s="42"/>
      <c r="D35" s="42"/>
      <c r="E35" s="44" t="s">
        <v>7</v>
      </c>
      <c r="F35" s="55">
        <v>4</v>
      </c>
      <c r="G35" s="62">
        <f t="shared" si="2"/>
        <v>46.599999999999994</v>
      </c>
      <c r="H35" s="65">
        <f t="shared" si="1"/>
        <v>48</v>
      </c>
      <c r="I35" s="28">
        <v>3.472222222222222E-3</v>
      </c>
      <c r="J35" s="67">
        <f t="shared" si="3"/>
        <v>4.9999999999999982E-2</v>
      </c>
      <c r="K35" s="43">
        <f t="shared" si="11"/>
        <v>0.28749999999999992</v>
      </c>
      <c r="L35" s="43">
        <f t="shared" si="12"/>
        <v>0.36388888888888882</v>
      </c>
      <c r="M35" s="44"/>
      <c r="N35" s="43">
        <f t="shared" si="13"/>
        <v>0.41249999999999992</v>
      </c>
      <c r="O35" s="43">
        <f t="shared" si="5"/>
        <v>0.46666666666666651</v>
      </c>
      <c r="P35" s="43">
        <f t="shared" si="6"/>
        <v>0.56388888888888866</v>
      </c>
      <c r="Q35" s="43">
        <f t="shared" si="7"/>
        <v>0.61597222222222203</v>
      </c>
      <c r="R35" s="43"/>
      <c r="S35" s="43">
        <f t="shared" si="9"/>
        <v>0.7305555555555554</v>
      </c>
      <c r="T35" s="45"/>
    </row>
    <row r="37" spans="1:20">
      <c r="B37" t="s">
        <v>22</v>
      </c>
      <c r="M37" t="s">
        <v>91</v>
      </c>
    </row>
    <row r="38" spans="1:20">
      <c r="F38" s="120" t="s">
        <v>87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</row>
    <row r="39" spans="1:20">
      <c r="B39" t="s">
        <v>27</v>
      </c>
    </row>
    <row r="40" spans="1:20">
      <c r="B40" t="s">
        <v>24</v>
      </c>
    </row>
    <row r="41" spans="1:20">
      <c r="B41" t="s">
        <v>74</v>
      </c>
    </row>
    <row r="42" spans="1:20">
      <c r="B42" t="s">
        <v>106</v>
      </c>
      <c r="D42"/>
    </row>
    <row r="43" spans="1:20">
      <c r="B43" s="109"/>
      <c r="C43" s="109"/>
      <c r="D43" s="109"/>
      <c r="E43" s="109"/>
      <c r="F43" s="110" t="s">
        <v>99</v>
      </c>
      <c r="G43" s="109"/>
      <c r="H43" s="109"/>
      <c r="I43" s="109"/>
      <c r="J43" s="109"/>
      <c r="K43" s="109"/>
    </row>
    <row r="44" spans="1:20">
      <c r="B44" s="111" t="s">
        <v>100</v>
      </c>
      <c r="C44" s="112"/>
      <c r="D44" s="112"/>
      <c r="E44" s="112"/>
      <c r="F44" s="112"/>
      <c r="G44" s="112"/>
      <c r="H44" s="110"/>
      <c r="I44" s="109"/>
      <c r="J44" s="109"/>
      <c r="K44" s="109"/>
    </row>
    <row r="45" spans="1:20">
      <c r="B45" s="111" t="s">
        <v>101</v>
      </c>
      <c r="C45" s="112"/>
      <c r="D45" s="112"/>
      <c r="E45" s="112"/>
      <c r="F45" s="112"/>
      <c r="G45" s="112"/>
      <c r="H45" s="109"/>
      <c r="I45" s="109"/>
      <c r="J45" s="109"/>
      <c r="K45" s="109"/>
    </row>
    <row r="46" spans="1:20">
      <c r="B46" s="113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20">
      <c r="B47" s="111" t="s">
        <v>104</v>
      </c>
      <c r="C47" s="114"/>
      <c r="D47" s="114"/>
      <c r="E47" s="114"/>
      <c r="F47" s="114"/>
      <c r="G47" s="114"/>
      <c r="H47" s="114"/>
      <c r="I47" s="114"/>
      <c r="J47" s="114"/>
      <c r="K47" s="114"/>
    </row>
    <row r="48" spans="1:20">
      <c r="B48" s="111" t="s">
        <v>102</v>
      </c>
      <c r="C48" s="115"/>
      <c r="D48" s="115"/>
      <c r="E48" s="115"/>
      <c r="F48" s="114"/>
      <c r="G48" s="114"/>
      <c r="H48" s="114"/>
      <c r="I48" s="114"/>
      <c r="J48" s="114"/>
      <c r="K48" s="114"/>
    </row>
    <row r="49" spans="2:11">
      <c r="B49" s="111" t="s">
        <v>105</v>
      </c>
      <c r="C49" s="115"/>
      <c r="D49" s="115"/>
      <c r="E49" s="115"/>
      <c r="F49" s="114"/>
      <c r="G49" s="114"/>
      <c r="H49" s="114"/>
      <c r="I49" s="114"/>
      <c r="J49" s="114"/>
      <c r="K49" s="114"/>
    </row>
    <row r="50" spans="2:11">
      <c r="B50" s="111" t="s">
        <v>103</v>
      </c>
      <c r="C50" s="115"/>
      <c r="D50" s="115"/>
      <c r="E50" s="115"/>
      <c r="F50" s="114"/>
      <c r="G50" s="114"/>
      <c r="H50" s="114"/>
      <c r="I50" s="114"/>
      <c r="J50" s="114"/>
      <c r="K50" s="114"/>
    </row>
    <row r="51" spans="2:11"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2:11">
      <c r="C52"/>
      <c r="D52"/>
    </row>
  </sheetData>
  <sheetProtection selectLockedCells="1" selectUnlockedCells="1"/>
  <sortState ref="A9:B35">
    <sortCondition descending="1" ref="A9:A35"/>
  </sortState>
  <mergeCells count="12">
    <mergeCell ref="N2:T5"/>
    <mergeCell ref="J7:J8"/>
    <mergeCell ref="B7:B8"/>
    <mergeCell ref="F38:S38"/>
    <mergeCell ref="G7:G8"/>
    <mergeCell ref="H7:H8"/>
    <mergeCell ref="A7:A8"/>
    <mergeCell ref="D7:D8"/>
    <mergeCell ref="E7:E8"/>
    <mergeCell ref="C7:C8"/>
    <mergeCell ref="I7:I8"/>
    <mergeCell ref="F7:F8"/>
  </mergeCells>
  <phoneticPr fontId="10" type="noConversion"/>
  <pageMargins left="0.38194444444444442" right="0.11805555555555555" top="0.26111111111111113" bottom="0.15763888888888888" header="0.51180555555555551" footer="0.51180555555555551"/>
  <pageSetup paperSize="9" scale="6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Czerwińska</dc:creator>
  <cp:lastModifiedBy>Tomasz Pazek</cp:lastModifiedBy>
  <cp:lastPrinted>2025-11-25T10:29:29Z</cp:lastPrinted>
  <dcterms:created xsi:type="dcterms:W3CDTF">2023-05-23T10:17:02Z</dcterms:created>
  <dcterms:modified xsi:type="dcterms:W3CDTF">2025-11-25T10:29:31Z</dcterms:modified>
</cp:coreProperties>
</file>