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/>
  <xr:revisionPtr revIDLastSave="0" documentId="13_ncr:1_{4B0F276A-87DF-4C10-AB00-E381327F5FC7}" xr6:coauthVersionLast="36" xr6:coauthVersionMax="36" xr10:uidLastSave="{00000000-0000-0000-0000-000000000000}"/>
  <bookViews>
    <workbookView xWindow="0" yWindow="0" windowWidth="19440" windowHeight="12645" activeTab="1" xr2:uid="{00000000-000D-0000-FFFF-FFFF00000000}"/>
  </bookViews>
  <sheets>
    <sheet name="Opoczno-Tomaszów Maz. -tam" sheetId="1" r:id="rId1"/>
    <sheet name="Opoczno-Tomaszów Maz. pow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2" l="1"/>
  <c r="H51" i="2" s="1"/>
  <c r="H52" i="2" s="1"/>
  <c r="F29" i="2" l="1"/>
  <c r="F30" i="2"/>
  <c r="F31" i="2"/>
  <c r="F32" i="1" l="1"/>
  <c r="F33" i="1"/>
  <c r="F34" i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11" i="2"/>
  <c r="A12" i="2" s="1"/>
  <c r="A13" i="2" s="1"/>
  <c r="A14" i="2" s="1"/>
  <c r="A15" i="2" s="1"/>
  <c r="A16" i="2" s="1"/>
  <c r="A17" i="2" s="1"/>
  <c r="A18" i="2" s="1"/>
  <c r="A20" i="2" s="1"/>
  <c r="A21" i="2" s="1"/>
  <c r="A22" i="2" s="1"/>
  <c r="A23" i="2" s="1"/>
  <c r="A24" i="2" s="1"/>
  <c r="A25" i="2" s="1"/>
  <c r="A26" i="2" s="1"/>
  <c r="A27" i="2" l="1"/>
  <c r="A28" i="2" s="1"/>
  <c r="A28" i="1"/>
  <c r="A29" i="1" s="1"/>
  <c r="A30" i="1" s="1"/>
  <c r="A31" i="1" s="1"/>
  <c r="F18" i="2"/>
  <c r="A29" i="2" l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7" i="2" s="1"/>
  <c r="A48" i="2" s="1"/>
  <c r="A49" i="2" s="1"/>
  <c r="A50" i="2" s="1"/>
  <c r="A51" i="2" s="1"/>
  <c r="A52" i="2" s="1"/>
  <c r="A32" i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6" i="1" s="1"/>
  <c r="A47" i="1" s="1"/>
  <c r="A48" i="1" s="1"/>
  <c r="A49" i="1" s="1"/>
  <c r="A50" i="1" s="1"/>
  <c r="A51" i="1" s="1"/>
  <c r="F52" i="2"/>
  <c r="F51" i="2"/>
  <c r="F50" i="2"/>
  <c r="F49" i="2"/>
  <c r="F48" i="2"/>
  <c r="F47" i="2"/>
  <c r="F46" i="2"/>
  <c r="F34" i="2"/>
  <c r="F33" i="2"/>
  <c r="F32" i="2"/>
  <c r="F28" i="2"/>
  <c r="F27" i="2"/>
  <c r="F26" i="2"/>
  <c r="F25" i="2"/>
  <c r="F24" i="2"/>
  <c r="F23" i="2"/>
  <c r="F22" i="2"/>
  <c r="F21" i="2"/>
  <c r="F20" i="2"/>
  <c r="F19" i="2"/>
  <c r="F17" i="2"/>
  <c r="F16" i="2"/>
  <c r="F15" i="2"/>
  <c r="F14" i="2"/>
  <c r="F13" i="2"/>
  <c r="F12" i="2"/>
  <c r="P11" i="2"/>
  <c r="P12" i="2" s="1"/>
  <c r="P13" i="2" s="1"/>
  <c r="P14" i="2" s="1"/>
  <c r="P15" i="2" s="1"/>
  <c r="P16" i="2" s="1"/>
  <c r="P17" i="2" s="1"/>
  <c r="P18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O11" i="2"/>
  <c r="O12" i="2" s="1"/>
  <c r="O13" i="2" s="1"/>
  <c r="O14" i="2" s="1"/>
  <c r="O15" i="2" s="1"/>
  <c r="O16" i="2" s="1"/>
  <c r="O17" i="2" s="1"/>
  <c r="O18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N11" i="2"/>
  <c r="N12" i="2" s="1"/>
  <c r="N13" i="2" s="1"/>
  <c r="N14" i="2" s="1"/>
  <c r="N15" i="2" s="1"/>
  <c r="N16" i="2" s="1"/>
  <c r="N17" i="2" s="1"/>
  <c r="N18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M11" i="2"/>
  <c r="M12" i="2" s="1"/>
  <c r="M13" i="2" s="1"/>
  <c r="M14" i="2" s="1"/>
  <c r="M15" i="2" s="1"/>
  <c r="M16" i="2" s="1"/>
  <c r="M17" i="2" s="1"/>
  <c r="M18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L11" i="2"/>
  <c r="L12" i="2" s="1"/>
  <c r="L13" i="2" s="1"/>
  <c r="L14" i="2" s="1"/>
  <c r="L15" i="2" s="1"/>
  <c r="L16" i="2" s="1"/>
  <c r="L17" i="2" s="1"/>
  <c r="L18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K11" i="2"/>
  <c r="K12" i="2" s="1"/>
  <c r="K13" i="2" s="1"/>
  <c r="K14" i="2" s="1"/>
  <c r="K15" i="2" s="1"/>
  <c r="K16" i="2" s="1"/>
  <c r="K17" i="2" s="1"/>
  <c r="K18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J11" i="2"/>
  <c r="J12" i="2" s="1"/>
  <c r="J13" i="2" s="1"/>
  <c r="J14" i="2" s="1"/>
  <c r="J15" i="2" s="1"/>
  <c r="J16" i="2" s="1"/>
  <c r="J17" i="2" s="1"/>
  <c r="J18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H11" i="2"/>
  <c r="H12" i="2" s="1"/>
  <c r="H13" i="2" s="1"/>
  <c r="H14" i="2" s="1"/>
  <c r="H15" i="2" s="1"/>
  <c r="H16" i="2" s="1"/>
  <c r="H17" i="2" s="1"/>
  <c r="F11" i="2"/>
  <c r="F10" i="2"/>
  <c r="P41" i="2" l="1"/>
  <c r="P42" i="2" s="1"/>
  <c r="P43" i="2" s="1"/>
  <c r="M41" i="2"/>
  <c r="M42" i="2" s="1"/>
  <c r="M43" i="2" s="1"/>
  <c r="N41" i="2"/>
  <c r="N42" i="2" s="1"/>
  <c r="N43" i="2" s="1"/>
  <c r="O41" i="2"/>
  <c r="O42" i="2" s="1"/>
  <c r="O43" i="2" s="1"/>
  <c r="J35" i="2"/>
  <c r="J36" i="2" s="1"/>
  <c r="J37" i="2" s="1"/>
  <c r="J38" i="2" s="1"/>
  <c r="J39" i="2" s="1"/>
  <c r="J40" i="2" s="1"/>
  <c r="H18" i="2"/>
  <c r="H20" i="2" s="1"/>
  <c r="H21" i="2" s="1"/>
  <c r="H22" i="2" s="1"/>
  <c r="H23" i="2" s="1"/>
  <c r="H24" i="2" s="1"/>
  <c r="H25" i="2" s="1"/>
  <c r="H26" i="2" s="1"/>
  <c r="F39" i="1"/>
  <c r="F40" i="1"/>
  <c r="F41" i="1"/>
  <c r="F42" i="1"/>
  <c r="F43" i="1"/>
  <c r="F44" i="1"/>
  <c r="F46" i="1"/>
  <c r="F47" i="1"/>
  <c r="F48" i="1"/>
  <c r="F49" i="1"/>
  <c r="F50" i="1"/>
  <c r="F51" i="1"/>
  <c r="F52" i="1"/>
  <c r="F53" i="1"/>
  <c r="O44" i="2" l="1"/>
  <c r="O45" i="2" s="1"/>
  <c r="O46" i="2" s="1"/>
  <c r="O47" i="2" s="1"/>
  <c r="O48" i="2" s="1"/>
  <c r="O49" i="2" s="1"/>
  <c r="O50" i="2" s="1"/>
  <c r="O51" i="2" s="1"/>
  <c r="O52" i="2" s="1"/>
  <c r="N44" i="2"/>
  <c r="N45" i="2" s="1"/>
  <c r="N46" i="2" s="1"/>
  <c r="N47" i="2" s="1"/>
  <c r="N48" i="2" s="1"/>
  <c r="N49" i="2" s="1"/>
  <c r="N50" i="2" s="1"/>
  <c r="N51" i="2" s="1"/>
  <c r="N52" i="2" s="1"/>
  <c r="M44" i="2"/>
  <c r="M45" i="2" s="1"/>
  <c r="M46" i="2" s="1"/>
  <c r="M47" i="2" s="1"/>
  <c r="M48" i="2" s="1"/>
  <c r="M49" i="2" s="1"/>
  <c r="M50" i="2" s="1"/>
  <c r="M51" i="2" s="1"/>
  <c r="M52" i="2" s="1"/>
  <c r="P44" i="2"/>
  <c r="P45" i="2" s="1"/>
  <c r="P46" i="2" s="1"/>
  <c r="P47" i="2" s="1"/>
  <c r="P48" i="2" s="1"/>
  <c r="P49" i="2" s="1"/>
  <c r="P50" i="2" s="1"/>
  <c r="P51" i="2" s="1"/>
  <c r="P52" i="2" s="1"/>
  <c r="J41" i="2"/>
  <c r="J42" i="2" s="1"/>
  <c r="J43" i="2" s="1"/>
  <c r="H27" i="2"/>
  <c r="H28" i="2" s="1"/>
  <c r="H29" i="2" s="1"/>
  <c r="H30" i="2" s="1"/>
  <c r="H31" i="2" s="1"/>
  <c r="H32" i="2" s="1"/>
  <c r="H33" i="2" s="1"/>
  <c r="H34" i="2" s="1"/>
  <c r="L36" i="2"/>
  <c r="L37" i="2" s="1"/>
  <c r="L38" i="2" s="1"/>
  <c r="L39" i="2" s="1"/>
  <c r="L40" i="2" s="1"/>
  <c r="K35" i="2"/>
  <c r="K36" i="2" s="1"/>
  <c r="K37" i="2" s="1"/>
  <c r="K38" i="2" s="1"/>
  <c r="K39" i="2" s="1"/>
  <c r="K40" i="2" s="1"/>
  <c r="F35" i="1"/>
  <c r="F36" i="1"/>
  <c r="F37" i="1"/>
  <c r="F38" i="1"/>
  <c r="J44" i="2" l="1"/>
  <c r="J45" i="2" s="1"/>
  <c r="J46" i="2" s="1"/>
  <c r="J47" i="2" s="1"/>
  <c r="J48" i="2" s="1"/>
  <c r="J49" i="2" s="1"/>
  <c r="J50" i="2" s="1"/>
  <c r="J51" i="2" s="1"/>
  <c r="J52" i="2" s="1"/>
  <c r="L41" i="2"/>
  <c r="L42" i="2" s="1"/>
  <c r="L43" i="2" s="1"/>
  <c r="K41" i="2"/>
  <c r="K42" i="2" s="1"/>
  <c r="K43" i="2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K44" i="2" l="1"/>
  <c r="K45" i="2" s="1"/>
  <c r="K46" i="2" s="1"/>
  <c r="K47" i="2" s="1"/>
  <c r="K48" i="2" s="1"/>
  <c r="K49" i="2" s="1"/>
  <c r="K50" i="2" s="1"/>
  <c r="K51" i="2" s="1"/>
  <c r="K52" i="2" s="1"/>
  <c r="L44" i="2"/>
  <c r="L45" i="2" s="1"/>
  <c r="L46" i="2" s="1"/>
  <c r="L47" i="2" s="1"/>
  <c r="L48" i="2" s="1"/>
  <c r="L49" i="2" s="1"/>
  <c r="L50" i="2" s="1"/>
  <c r="L51" i="2" s="1"/>
  <c r="L52" i="2" s="1"/>
  <c r="P21" i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6" i="1" s="1"/>
  <c r="P47" i="1" s="1"/>
  <c r="P48" i="1" s="1"/>
  <c r="P49" i="1" s="1"/>
  <c r="P50" i="1" s="1"/>
  <c r="P51" i="1" s="1"/>
  <c r="P52" i="1" s="1"/>
  <c r="P53" i="1" s="1"/>
  <c r="H10" i="1"/>
  <c r="H11" i="1" s="1"/>
  <c r="H12" i="1" s="1"/>
  <c r="H13" i="1" s="1"/>
  <c r="H14" i="1" s="1"/>
  <c r="H15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F31" i="1" l="1"/>
  <c r="F30" i="1"/>
  <c r="F29" i="1"/>
  <c r="F28" i="1"/>
  <c r="F27" i="1"/>
  <c r="F15" i="1"/>
  <c r="F14" i="1"/>
  <c r="F13" i="1"/>
  <c r="F12" i="1"/>
  <c r="F11" i="1"/>
  <c r="O10" i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N10" i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M10" i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L10" i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K10" i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J10" i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F10" i="1"/>
  <c r="F9" i="1"/>
  <c r="J21" i="1" l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O28" i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6" i="1" s="1"/>
  <c r="O47" i="1" s="1"/>
  <c r="O48" i="1" s="1"/>
  <c r="O49" i="1" s="1"/>
  <c r="O50" i="1" s="1"/>
  <c r="O51" i="1" s="1"/>
  <c r="O52" i="1" s="1"/>
  <c r="O53" i="1" s="1"/>
  <c r="K28" i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L28" i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6" i="1" s="1"/>
  <c r="L47" i="1" s="1"/>
  <c r="L48" i="1" s="1"/>
  <c r="L49" i="1" s="1"/>
  <c r="L50" i="1" s="1"/>
  <c r="L51" i="1" s="1"/>
  <c r="L52" i="1" s="1"/>
  <c r="L53" i="1" s="1"/>
  <c r="M28" i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6" i="1" s="1"/>
  <c r="M47" i="1" s="1"/>
  <c r="M48" i="1" s="1"/>
  <c r="M49" i="1" s="1"/>
  <c r="M50" i="1" s="1"/>
  <c r="M51" i="1" s="1"/>
  <c r="M52" i="1" s="1"/>
  <c r="M53" i="1" s="1"/>
  <c r="N28" i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6" i="1" s="1"/>
  <c r="N47" i="1" s="1"/>
  <c r="N48" i="1" s="1"/>
  <c r="N49" i="1" s="1"/>
  <c r="N50" i="1" s="1"/>
  <c r="N51" i="1" s="1"/>
  <c r="N52" i="1" s="1"/>
  <c r="N53" i="1" s="1"/>
  <c r="H46" i="1"/>
  <c r="H47" i="1" s="1"/>
  <c r="H48" i="1" s="1"/>
  <c r="H49" i="1" s="1"/>
  <c r="H50" i="1" s="1"/>
  <c r="H51" i="1" s="1"/>
  <c r="H52" i="1" s="1"/>
  <c r="H53" i="1" s="1"/>
  <c r="K44" i="1" l="1"/>
  <c r="K46" i="1" s="1"/>
  <c r="K47" i="1" s="1"/>
  <c r="K48" i="1" s="1"/>
  <c r="K49" i="1" s="1"/>
  <c r="K50" i="1" s="1"/>
  <c r="K51" i="1" s="1"/>
  <c r="K52" i="1" s="1"/>
  <c r="K53" i="1" s="1"/>
  <c r="J46" i="1"/>
  <c r="J47" i="1" s="1"/>
  <c r="J48" i="1" s="1"/>
  <c r="J49" i="1" s="1"/>
  <c r="J50" i="1" s="1"/>
  <c r="J51" i="1" s="1"/>
  <c r="J52" i="1" s="1"/>
  <c r="J53" i="1" s="1"/>
</calcChain>
</file>

<file path=xl/sharedStrings.xml><?xml version="1.0" encoding="utf-8"?>
<sst xmlns="http://schemas.openxmlformats.org/spreadsheetml/2006/main" count="338" uniqueCount="127">
  <si>
    <r>
      <rPr>
        <b/>
        <sz val="9"/>
        <rFont val="Tahoma"/>
        <family val="2"/>
      </rPr>
      <t>Linia użyteczności  publicznej</t>
    </r>
  </si>
  <si>
    <r>
      <rPr>
        <b/>
        <sz val="9"/>
        <rFont val="Tahoma"/>
        <family val="2"/>
      </rPr>
      <t>LINIA:</t>
    </r>
  </si>
  <si>
    <r>
      <rPr>
        <b/>
        <sz val="9"/>
        <rFont val="Tahoma"/>
        <family val="2"/>
      </rPr>
      <t>NUMER LINII</t>
    </r>
  </si>
  <si>
    <t>Oznaczenie kursu</t>
  </si>
  <si>
    <r>
      <rPr>
        <sz val="7"/>
        <rFont val="Tahoma"/>
        <family val="2"/>
      </rPr>
      <t>Kat. drogi</t>
    </r>
  </si>
  <si>
    <r>
      <rPr>
        <sz val="7"/>
        <rFont val="Tahoma"/>
        <family val="2"/>
      </rPr>
      <t>Pręd. Tech.</t>
    </r>
  </si>
  <si>
    <r>
      <rPr>
        <sz val="7"/>
        <rFont val="Tahoma"/>
        <family val="2"/>
      </rPr>
      <t>odległości między przyst.</t>
    </r>
  </si>
  <si>
    <r>
      <rPr>
        <sz val="7"/>
        <rFont val="Tahoma"/>
        <family val="2"/>
      </rPr>
      <t>km narast.</t>
    </r>
  </si>
  <si>
    <t>czas między przyst.</t>
  </si>
  <si>
    <r>
      <rPr>
        <sz val="7"/>
        <rFont val="Tahoma"/>
        <family val="2"/>
      </rPr>
      <t>Czas narast.</t>
    </r>
  </si>
  <si>
    <r>
      <rPr>
        <sz val="7"/>
        <rFont val="Tahoma"/>
        <family val="2"/>
      </rPr>
      <t>Rodzaj kursu</t>
    </r>
  </si>
  <si>
    <t>Zw</t>
  </si>
  <si>
    <r>
      <rPr>
        <sz val="7"/>
        <rFont val="Tahoma"/>
        <family val="2"/>
      </rPr>
      <t>Zw</t>
    </r>
  </si>
  <si>
    <r>
      <rPr>
        <sz val="8"/>
        <rFont val="Tahoma"/>
        <family val="2"/>
      </rPr>
      <t>0:00</t>
    </r>
  </si>
  <si>
    <r>
      <rPr>
        <sz val="7.5"/>
        <rFont val="Tahoma"/>
        <family val="2"/>
      </rPr>
      <t>Oznaczenia:</t>
    </r>
  </si>
  <si>
    <r>
      <rPr>
        <sz val="7.5"/>
        <rFont val="Tahoma"/>
        <family val="2"/>
      </rPr>
      <t>D - kursuje od poniedziałku do piątku oprócz świąt</t>
    </r>
  </si>
  <si>
    <r>
      <rPr>
        <sz val="7.5"/>
        <rFont val="Tahoma"/>
        <family val="2"/>
      </rPr>
      <t>Rodzaje kursów:</t>
    </r>
  </si>
  <si>
    <r>
      <rPr>
        <sz val="7.5"/>
        <rFont val="Tahoma"/>
        <family val="2"/>
      </rPr>
      <t>Zw - kurs zwykły</t>
    </r>
  </si>
  <si>
    <t>nr przystanku</t>
  </si>
  <si>
    <t>Dworce i przystanki</t>
  </si>
  <si>
    <t>02</t>
  </si>
  <si>
    <t>Liczba autobusów niezbednych do codziennej realizacji przewozów : 3</t>
  </si>
  <si>
    <t>03</t>
  </si>
  <si>
    <t>01</t>
  </si>
  <si>
    <t>G</t>
  </si>
  <si>
    <t>W</t>
  </si>
  <si>
    <t>K</t>
  </si>
  <si>
    <t>P</t>
  </si>
  <si>
    <t xml:space="preserve">Osoba zarządzająca transportem: </t>
  </si>
  <si>
    <t xml:space="preserve">E - kursuje od poniedziałku do soboty oprócz świąt </t>
  </si>
  <si>
    <t>E</t>
  </si>
  <si>
    <t>Oznaczenie Operatora</t>
  </si>
  <si>
    <t xml:space="preserve">Opoczno - Sławno - Tomaszów Mazowiecki </t>
  </si>
  <si>
    <t>Tomaszówek nr 12</t>
  </si>
  <si>
    <t>Grudzeń Las</t>
  </si>
  <si>
    <t>Grudzeń Kolonia I</t>
  </si>
  <si>
    <t>Celestynów II</t>
  </si>
  <si>
    <t>Unewel</t>
  </si>
  <si>
    <t xml:space="preserve">Tomaszów Maz. d.a. Dworcowa 6                                               </t>
  </si>
  <si>
    <t xml:space="preserve">Opoczno Perzyńskiego                                               </t>
  </si>
  <si>
    <t xml:space="preserve">Opoczno Piotrkowska/ Kossaka </t>
  </si>
  <si>
    <t xml:space="preserve">Opoczno Leśna/ Przemysłowa </t>
  </si>
  <si>
    <t>Opoczno Piotrkowska ZPC Śląsk</t>
  </si>
  <si>
    <t xml:space="preserve">Opoczno Piotrkowska PGR </t>
  </si>
  <si>
    <t xml:space="preserve">Szadkowice </t>
  </si>
  <si>
    <t>Opoczno Biernackiego /MDK/</t>
  </si>
  <si>
    <t xml:space="preserve">Opoczno Biernackiego /Sąd Rejonowy </t>
  </si>
  <si>
    <t>Kamień I</t>
  </si>
  <si>
    <t>Wincentynów skrzyżowanie wieś</t>
  </si>
  <si>
    <t>17</t>
  </si>
  <si>
    <t>16</t>
  </si>
  <si>
    <t>14</t>
  </si>
  <si>
    <t>11</t>
  </si>
  <si>
    <t>10</t>
  </si>
  <si>
    <t>07</t>
  </si>
  <si>
    <t>05</t>
  </si>
  <si>
    <t>09</t>
  </si>
  <si>
    <t>04</t>
  </si>
  <si>
    <t>13</t>
  </si>
  <si>
    <t>08</t>
  </si>
  <si>
    <t xml:space="preserve">Twarda ul. Północna </t>
  </si>
  <si>
    <t xml:space="preserve">Smardzewice ul. Główna </t>
  </si>
  <si>
    <t>Smardzewice ul. Główna</t>
  </si>
  <si>
    <t xml:space="preserve">Smardzewice Biała Góra </t>
  </si>
  <si>
    <t xml:space="preserve">Tomaszów Maz. Modrzewskiego - piekarnia </t>
  </si>
  <si>
    <t xml:space="preserve">Tomaszów Maz. Św. Antoniego - B. Głowackiego </t>
  </si>
  <si>
    <t xml:space="preserve">Tomaszów Maz Św. Antoniego - DH Tomasz </t>
  </si>
  <si>
    <t xml:space="preserve">Tomaszów Maz. gen. Grota - Roweckiego - Rondo Solidarności </t>
  </si>
  <si>
    <t>R</t>
  </si>
  <si>
    <t>D</t>
  </si>
  <si>
    <t>12</t>
  </si>
  <si>
    <t>15</t>
  </si>
  <si>
    <t>Tomaszów Maz Cmentarz - Ugaj</t>
  </si>
  <si>
    <t xml:space="preserve">Tomaszów Maz gen. Grota - Roweckiego - Warszawska </t>
  </si>
  <si>
    <t xml:space="preserve">Tomaszów Maz. św. Antoniego - PSS Społem </t>
  </si>
  <si>
    <t>Tomaszów Maz. św. Antoniego - gen. Sikorskiego</t>
  </si>
  <si>
    <t>06</t>
  </si>
  <si>
    <t xml:space="preserve">Tomaszów Maz Modrzewskiego - rezerwat </t>
  </si>
  <si>
    <t xml:space="preserve">Smardzewice ul Główna </t>
  </si>
  <si>
    <t xml:space="preserve">Kamień I </t>
  </si>
  <si>
    <t xml:space="preserve">Opoczno Piotrkowska ZPC Śląsk </t>
  </si>
  <si>
    <t xml:space="preserve">Opoczno Piotrkowska/ Armii Krajowej </t>
  </si>
  <si>
    <t>Opoczno Biernackiego /WIS</t>
  </si>
  <si>
    <t>Opoczno Biernackiego /Pływalnia</t>
  </si>
  <si>
    <t xml:space="preserve">Opoczno Perzyńskiego                                           </t>
  </si>
  <si>
    <t>Celestynów I /Szkoła/</t>
  </si>
  <si>
    <t>Lp</t>
  </si>
  <si>
    <t>Kamień n.ż</t>
  </si>
  <si>
    <t>Kamień / szkoła</t>
  </si>
  <si>
    <t xml:space="preserve">Tomaszówek </t>
  </si>
  <si>
    <t xml:space="preserve">Bratków /Obok Świetlicy Wiejskiej/ </t>
  </si>
  <si>
    <t>PKS w Opocznie Sp. z o. o.</t>
  </si>
  <si>
    <t>Kuraszków 5    26 - 307 Białaczów</t>
  </si>
  <si>
    <t>Kliny</t>
  </si>
  <si>
    <t>-</t>
  </si>
  <si>
    <t>Grążowice</t>
  </si>
  <si>
    <t>Prymusowa Wola, skrzyżowanie</t>
  </si>
  <si>
    <t>Prymusowa Wola, Skrzyżowanie Prymusowa Wola Kolonia</t>
  </si>
  <si>
    <t>Kunice, Skrzyżowanie Kunice (Horomanów)</t>
  </si>
  <si>
    <t>Kunice OSP</t>
  </si>
  <si>
    <t>Sławno Kolonia pos. Nr 24</t>
  </si>
  <si>
    <t>Sławno</t>
  </si>
  <si>
    <t>Ostrożna</t>
  </si>
  <si>
    <t>Antoninów I /Świetlica Wiejska/</t>
  </si>
  <si>
    <t xml:space="preserve">Antoninów II </t>
  </si>
  <si>
    <t>kurs 785</t>
  </si>
  <si>
    <t>kurs 782</t>
  </si>
  <si>
    <t>kurs 252</t>
  </si>
  <si>
    <t>kurs 789</t>
  </si>
  <si>
    <t>kurs 786</t>
  </si>
  <si>
    <t>kurs 788</t>
  </si>
  <si>
    <t>kurs 495</t>
  </si>
  <si>
    <t>kurs 783</t>
  </si>
  <si>
    <t>kurs 784</t>
  </si>
  <si>
    <t>kurs 787</t>
  </si>
  <si>
    <t>kurs 496</t>
  </si>
  <si>
    <t>kurs 251</t>
  </si>
  <si>
    <t>nr drogi</t>
  </si>
  <si>
    <t>31</t>
  </si>
  <si>
    <t>D - kursuje od poniedziałku do piątku oprócz świąt</t>
  </si>
  <si>
    <t>Kategoria drogi: G-droga gminna, K - droga krajowa, P - droga powiatowa; W - droga wojewódzka; R - teren prywatny</t>
  </si>
  <si>
    <t>44</t>
  </si>
  <si>
    <t xml:space="preserve">Kategoria drogi: G-droga gminna, K - droga krajowa, P - droga powiatowa; W - droga wojewódzka; R - teren prywatny </t>
  </si>
  <si>
    <t xml:space="preserve">Tomaszów Maz. Warszawska/ gen. Grota Roweckiego </t>
  </si>
  <si>
    <t xml:space="preserve">Tomaszów Maz. Warszawska/ Konst. 3 Maja  </t>
  </si>
  <si>
    <t xml:space="preserve">Tomaszów Maz Warszawska/ Galeria  </t>
  </si>
  <si>
    <t>Liczba autobusów niezbednych do codziennej realizacji przewozów 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</si>
</sst>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0.0"/>
    <numFmt numFmtId="166" formatCode="#,##0.0"/>
  </numFmts>
  <fonts count="20" x14ac:knownFonts="1">
    <font>
      <sz val="11"/>
      <color theme="1"/>
      <name val="Calibri"/>
      <family val="2"/>
      <scheme val="minor"/>
    </font>
    <font>
      <b/>
      <sz val="9"/>
      <name val="Tahoma"/>
      <family val="2"/>
      <charset val="238"/>
    </font>
    <font>
      <b/>
      <sz val="9"/>
      <name val="Tahoma"/>
      <family val="2"/>
    </font>
    <font>
      <b/>
      <sz val="10"/>
      <color rgb="FF000000"/>
      <name val="Tahoma"/>
      <family val="2"/>
      <charset val="238"/>
    </font>
    <font>
      <sz val="7"/>
      <name val="Tahoma"/>
      <family val="2"/>
    </font>
    <font>
      <sz val="7"/>
      <name val="Tahoma"/>
      <family val="2"/>
      <charset val="238"/>
    </font>
    <font>
      <sz val="8"/>
      <name val="Tahoma"/>
      <family val="2"/>
      <charset val="238"/>
    </font>
    <font>
      <sz val="8"/>
      <name val="Tahoma"/>
      <family val="2"/>
    </font>
    <font>
      <sz val="8"/>
      <color rgb="FF000000"/>
      <name val="Times New Roman"/>
      <family val="1"/>
      <charset val="238"/>
    </font>
    <font>
      <sz val="7.5"/>
      <name val="Tahoma"/>
      <family val="2"/>
      <charset val="238"/>
    </font>
    <font>
      <sz val="8"/>
      <color rgb="FF000000"/>
      <name val="Tahoma"/>
      <family val="2"/>
    </font>
    <font>
      <sz val="7.5"/>
      <name val="Tahoma"/>
      <family val="2"/>
    </font>
    <font>
      <sz val="10"/>
      <name val="Arial"/>
      <family val="2"/>
      <charset val="238"/>
    </font>
    <font>
      <sz val="9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left" wrapText="1"/>
    </xf>
    <xf numFmtId="164" fontId="0" fillId="0" borderId="0" xfId="0" applyNumberFormat="1" applyFill="1" applyBorder="1" applyAlignment="1">
      <alignment horizontal="center" vertical="top" wrapText="1"/>
    </xf>
    <xf numFmtId="164" fontId="0" fillId="0" borderId="0" xfId="0" applyNumberForma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horizontal="center" vertical="top" shrinkToFit="1"/>
    </xf>
    <xf numFmtId="164" fontId="6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right" vertical="top" wrapText="1" indent="1"/>
    </xf>
    <xf numFmtId="164" fontId="0" fillId="0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6" fillId="2" borderId="10" xfId="0" applyNumberFormat="1" applyFont="1" applyFill="1" applyBorder="1" applyAlignment="1">
      <alignment horizontal="center" vertical="top" wrapText="1"/>
    </xf>
    <xf numFmtId="164" fontId="6" fillId="2" borderId="8" xfId="0" applyNumberFormat="1" applyFont="1" applyFill="1" applyBorder="1" applyAlignment="1">
      <alignment horizontal="center" vertical="top" wrapText="1"/>
    </xf>
    <xf numFmtId="164" fontId="6" fillId="2" borderId="11" xfId="0" applyNumberFormat="1" applyFont="1" applyFill="1" applyBorder="1" applyAlignment="1">
      <alignment horizontal="center" vertical="top" wrapText="1"/>
    </xf>
    <xf numFmtId="165" fontId="9" fillId="2" borderId="5" xfId="0" applyNumberFormat="1" applyFont="1" applyFill="1" applyBorder="1" applyAlignment="1">
      <alignment horizontal="center"/>
    </xf>
    <xf numFmtId="20" fontId="6" fillId="2" borderId="5" xfId="0" applyNumberFormat="1" applyFont="1" applyFill="1" applyBorder="1" applyAlignment="1">
      <alignment horizontal="center" vertical="top" wrapText="1"/>
    </xf>
    <xf numFmtId="20" fontId="6" fillId="2" borderId="6" xfId="0" applyNumberFormat="1" applyFont="1" applyFill="1" applyBorder="1" applyAlignment="1">
      <alignment horizontal="center" vertical="top" wrapText="1"/>
    </xf>
    <xf numFmtId="49" fontId="14" fillId="2" borderId="1" xfId="0" applyNumberFormat="1" applyFont="1" applyFill="1" applyBorder="1" applyAlignment="1">
      <alignment horizontal="center" vertical="top"/>
    </xf>
    <xf numFmtId="0" fontId="14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right" vertical="top" wrapText="1" indent="1"/>
    </xf>
    <xf numFmtId="49" fontId="14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14" fillId="2" borderId="10" xfId="0" applyNumberFormat="1" applyFont="1" applyFill="1" applyBorder="1" applyAlignment="1">
      <alignment horizontal="center" vertical="center"/>
    </xf>
    <xf numFmtId="165" fontId="9" fillId="2" borderId="10" xfId="0" applyNumberFormat="1" applyFont="1" applyFill="1" applyBorder="1" applyAlignment="1">
      <alignment horizontal="center"/>
    </xf>
    <xf numFmtId="164" fontId="6" fillId="2" borderId="10" xfId="0" applyNumberFormat="1" applyFont="1" applyFill="1" applyBorder="1" applyAlignment="1">
      <alignment horizontal="right" vertical="top" wrapText="1" indent="1"/>
    </xf>
    <xf numFmtId="0" fontId="5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center" vertical="top" shrinkToFit="1"/>
    </xf>
    <xf numFmtId="164" fontId="6" fillId="0" borderId="0" xfId="0" applyNumberFormat="1" applyFont="1" applyFill="1" applyBorder="1" applyAlignment="1">
      <alignment horizontal="center" vertical="top" wrapText="1"/>
    </xf>
    <xf numFmtId="164" fontId="6" fillId="0" borderId="0" xfId="0" applyNumberFormat="1" applyFont="1" applyFill="1" applyBorder="1" applyAlignment="1">
      <alignment horizontal="right" vertical="top" wrapText="1" indent="1"/>
    </xf>
    <xf numFmtId="164" fontId="6" fillId="2" borderId="0" xfId="0" applyNumberFormat="1" applyFont="1" applyFill="1" applyBorder="1" applyAlignment="1">
      <alignment horizontal="center" vertical="top" wrapText="1"/>
    </xf>
    <xf numFmtId="0" fontId="13" fillId="2" borderId="1" xfId="0" applyNumberFormat="1" applyFont="1" applyFill="1" applyBorder="1" applyAlignment="1">
      <alignment horizontal="center" vertical="center"/>
    </xf>
    <xf numFmtId="165" fontId="18" fillId="2" borderId="1" xfId="0" applyNumberFormat="1" applyFont="1" applyFill="1" applyBorder="1" applyAlignment="1">
      <alignment horizontal="center" vertical="top" shrinkToFi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 vertical="center" wrapText="1"/>
    </xf>
    <xf numFmtId="165" fontId="18" fillId="2" borderId="0" xfId="0" applyNumberFormat="1" applyFont="1" applyFill="1" applyBorder="1" applyAlignment="1">
      <alignment horizontal="center" vertical="top" shrinkToFit="1"/>
    </xf>
    <xf numFmtId="165" fontId="18" fillId="2" borderId="10" xfId="0" applyNumberFormat="1" applyFont="1" applyFill="1" applyBorder="1" applyAlignment="1">
      <alignment horizontal="center" vertical="top" shrinkToFit="1"/>
    </xf>
    <xf numFmtId="0" fontId="4" fillId="2" borderId="4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vertical="center" wrapText="1"/>
    </xf>
    <xf numFmtId="49" fontId="14" fillId="2" borderId="5" xfId="0" applyNumberFormat="1" applyFont="1" applyFill="1" applyBorder="1" applyAlignment="1">
      <alignment horizontal="center" vertical="center"/>
    </xf>
    <xf numFmtId="0" fontId="13" fillId="2" borderId="5" xfId="0" applyNumberFormat="1" applyFont="1" applyFill="1" applyBorder="1" applyAlignment="1">
      <alignment horizontal="center" vertical="center"/>
    </xf>
    <xf numFmtId="165" fontId="18" fillId="2" borderId="5" xfId="0" applyNumberFormat="1" applyFont="1" applyFill="1" applyBorder="1" applyAlignment="1">
      <alignment horizontal="center" vertical="top" shrinkToFit="1"/>
    </xf>
    <xf numFmtId="164" fontId="6" fillId="0" borderId="5" xfId="0" applyNumberFormat="1" applyFont="1" applyFill="1" applyBorder="1" applyAlignment="1">
      <alignment horizontal="center" vertical="top" wrapText="1"/>
    </xf>
    <xf numFmtId="164" fontId="6" fillId="0" borderId="5" xfId="0" applyNumberFormat="1" applyFont="1" applyFill="1" applyBorder="1" applyAlignment="1">
      <alignment horizontal="right" vertical="top" wrapText="1" inden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 vertical="top" wrapText="1"/>
    </xf>
    <xf numFmtId="0" fontId="12" fillId="0" borderId="19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166" fontId="19" fillId="2" borderId="1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15" fillId="2" borderId="7" xfId="0" applyFont="1" applyFill="1" applyBorder="1" applyAlignment="1">
      <alignment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165" fontId="19" fillId="2" borderId="1" xfId="0" applyNumberFormat="1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vertical="center" wrapText="1"/>
    </xf>
    <xf numFmtId="0" fontId="13" fillId="2" borderId="3" xfId="0" applyNumberFormat="1" applyFont="1" applyFill="1" applyBorder="1" applyAlignment="1">
      <alignment horizontal="center" vertical="center"/>
    </xf>
    <xf numFmtId="165" fontId="17" fillId="2" borderId="3" xfId="0" applyNumberFormat="1" applyFont="1" applyFill="1" applyBorder="1" applyAlignment="1">
      <alignment horizontal="center" vertical="top" shrinkToFit="1"/>
    </xf>
    <xf numFmtId="165" fontId="18" fillId="2" borderId="3" xfId="0" applyNumberFormat="1" applyFont="1" applyFill="1" applyBorder="1" applyAlignment="1">
      <alignment horizontal="center" vertical="top" shrinkToFit="1"/>
    </xf>
    <xf numFmtId="164" fontId="6" fillId="2" borderId="3" xfId="0" applyNumberFormat="1" applyFont="1" applyFill="1" applyBorder="1" applyAlignment="1">
      <alignment horizontal="center" vertical="top" wrapText="1"/>
    </xf>
    <xf numFmtId="164" fontId="6" fillId="2" borderId="3" xfId="0" applyNumberFormat="1" applyFont="1" applyFill="1" applyBorder="1" applyAlignment="1">
      <alignment horizontal="right" vertical="top" wrapText="1" indent="1"/>
    </xf>
    <xf numFmtId="20" fontId="6" fillId="2" borderId="3" xfId="0" applyNumberFormat="1" applyFont="1" applyFill="1" applyBorder="1" applyAlignment="1">
      <alignment horizontal="center" vertical="top" wrapText="1"/>
    </xf>
    <xf numFmtId="20" fontId="6" fillId="2" borderId="14" xfId="0" applyNumberFormat="1" applyFont="1" applyFill="1" applyBorder="1" applyAlignment="1">
      <alignment horizontal="center" vertical="top" wrapText="1"/>
    </xf>
    <xf numFmtId="0" fontId="15" fillId="2" borderId="18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166" fontId="15" fillId="2" borderId="1" xfId="0" applyNumberFormat="1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top" wrapText="1"/>
    </xf>
    <xf numFmtId="0" fontId="12" fillId="0" borderId="24" xfId="0" applyFont="1" applyFill="1" applyBorder="1" applyAlignment="1">
      <alignment horizontal="left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top" wrapText="1"/>
    </xf>
    <xf numFmtId="0" fontId="12" fillId="2" borderId="19" xfId="0" applyFont="1" applyFill="1" applyBorder="1" applyAlignment="1">
      <alignment horizontal="left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 indent="2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1" fontId="3" fillId="0" borderId="0" xfId="0" applyNumberFormat="1" applyFont="1" applyFill="1" applyBorder="1" applyAlignment="1">
      <alignment horizontal="center" vertical="top" shrinkToFi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10" xfId="0" applyNumberForma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4"/>
  <sheetViews>
    <sheetView zoomScale="110" zoomScaleNormal="110" workbookViewId="0">
      <selection activeCell="B50" sqref="B50"/>
    </sheetView>
  </sheetViews>
  <sheetFormatPr defaultRowHeight="15" x14ac:dyDescent="0.25"/>
  <cols>
    <col min="2" max="2" width="43.85546875" customWidth="1"/>
    <col min="3" max="3" width="8.7109375" customWidth="1"/>
    <col min="4" max="4" width="8.7109375" style="22" customWidth="1"/>
  </cols>
  <sheetData>
    <row r="1" spans="1:16" x14ac:dyDescent="0.25">
      <c r="B1" s="18" t="s">
        <v>31</v>
      </c>
      <c r="C1" s="120"/>
      <c r="D1" s="19"/>
      <c r="E1" s="2"/>
      <c r="F1" s="2"/>
      <c r="G1" s="3"/>
      <c r="H1" s="3"/>
      <c r="I1" s="4"/>
      <c r="J1" s="5"/>
      <c r="K1" s="2"/>
      <c r="L1" s="3"/>
      <c r="M1" s="2"/>
      <c r="N1" s="3"/>
      <c r="O1" s="2"/>
      <c r="P1" s="2"/>
    </row>
    <row r="2" spans="1:16" x14ac:dyDescent="0.25">
      <c r="B2" s="116" t="s">
        <v>91</v>
      </c>
      <c r="C2" s="120"/>
      <c r="D2" s="19"/>
      <c r="E2" s="143" t="s">
        <v>0</v>
      </c>
      <c r="F2" s="143"/>
      <c r="G2" s="143"/>
      <c r="H2" s="143"/>
      <c r="I2" s="143"/>
      <c r="J2" s="5"/>
      <c r="K2" s="2"/>
      <c r="L2" s="3"/>
      <c r="M2" s="2"/>
      <c r="N2" s="3"/>
      <c r="O2" s="2"/>
      <c r="P2" s="2"/>
    </row>
    <row r="3" spans="1:16" x14ac:dyDescent="0.25">
      <c r="B3" s="116" t="s">
        <v>92</v>
      </c>
      <c r="C3" s="120"/>
      <c r="D3" s="19"/>
      <c r="E3" s="144" t="s">
        <v>1</v>
      </c>
      <c r="F3" s="144"/>
      <c r="G3" s="145" t="s">
        <v>32</v>
      </c>
      <c r="H3" s="146"/>
      <c r="I3" s="146"/>
      <c r="J3" s="146"/>
      <c r="K3" s="146"/>
      <c r="L3" s="146"/>
      <c r="M3" s="2"/>
      <c r="N3" s="3"/>
      <c r="O3" s="2"/>
      <c r="P3" s="2"/>
    </row>
    <row r="4" spans="1:16" x14ac:dyDescent="0.25">
      <c r="B4" s="1"/>
      <c r="C4" s="121"/>
      <c r="D4" s="20"/>
      <c r="E4" s="146" t="s">
        <v>2</v>
      </c>
      <c r="F4" s="146"/>
      <c r="G4" s="147">
        <v>1</v>
      </c>
      <c r="H4" s="147"/>
      <c r="I4" s="6"/>
      <c r="J4" s="7"/>
      <c r="K4" s="8"/>
      <c r="L4" s="9"/>
      <c r="M4" s="8"/>
      <c r="N4" s="9"/>
      <c r="O4" s="8"/>
      <c r="P4" s="24"/>
    </row>
    <row r="5" spans="1:16" ht="15.75" thickBot="1" x14ac:dyDescent="0.3">
      <c r="B5" s="1"/>
      <c r="C5" s="121"/>
      <c r="D5" s="20"/>
      <c r="E5" s="1"/>
      <c r="F5" s="1"/>
      <c r="G5" s="10"/>
      <c r="H5" s="10"/>
      <c r="I5" s="6"/>
      <c r="J5" s="7"/>
      <c r="K5" s="8"/>
      <c r="L5" s="9"/>
      <c r="M5" s="8"/>
      <c r="N5" s="9"/>
      <c r="O5" s="8"/>
      <c r="P5" s="24"/>
    </row>
    <row r="6" spans="1:16" ht="15" customHeight="1" x14ac:dyDescent="0.25">
      <c r="A6" s="154" t="s">
        <v>86</v>
      </c>
      <c r="B6" s="91" t="s">
        <v>3</v>
      </c>
      <c r="C6" s="124"/>
      <c r="D6" s="148" t="s">
        <v>18</v>
      </c>
      <c r="E6" s="155" t="s">
        <v>4</v>
      </c>
      <c r="F6" s="155" t="s">
        <v>5</v>
      </c>
      <c r="G6" s="155" t="s">
        <v>6</v>
      </c>
      <c r="H6" s="155" t="s">
        <v>7</v>
      </c>
      <c r="I6" s="151" t="s">
        <v>8</v>
      </c>
      <c r="J6" s="151" t="s">
        <v>9</v>
      </c>
      <c r="K6" s="64" t="s">
        <v>30</v>
      </c>
      <c r="L6" s="64" t="s">
        <v>30</v>
      </c>
      <c r="M6" s="65" t="s">
        <v>30</v>
      </c>
      <c r="N6" s="65" t="s">
        <v>30</v>
      </c>
      <c r="O6" s="64" t="s">
        <v>30</v>
      </c>
      <c r="P6" s="66" t="s">
        <v>69</v>
      </c>
    </row>
    <row r="7" spans="1:16" ht="15" customHeight="1" x14ac:dyDescent="0.25">
      <c r="A7" s="154"/>
      <c r="B7" s="92" t="s">
        <v>10</v>
      </c>
      <c r="C7" s="125" t="s">
        <v>117</v>
      </c>
      <c r="D7" s="149"/>
      <c r="E7" s="156"/>
      <c r="F7" s="156"/>
      <c r="G7" s="156"/>
      <c r="H7" s="156"/>
      <c r="I7" s="152"/>
      <c r="J7" s="152"/>
      <c r="K7" s="52" t="s">
        <v>11</v>
      </c>
      <c r="L7" s="52" t="s">
        <v>11</v>
      </c>
      <c r="M7" s="52" t="s">
        <v>12</v>
      </c>
      <c r="N7" s="52" t="s">
        <v>11</v>
      </c>
      <c r="O7" s="52" t="s">
        <v>11</v>
      </c>
      <c r="P7" s="49" t="s">
        <v>11</v>
      </c>
    </row>
    <row r="8" spans="1:16" ht="15" customHeight="1" thickBot="1" x14ac:dyDescent="0.3">
      <c r="A8" s="154"/>
      <c r="B8" s="93" t="s">
        <v>19</v>
      </c>
      <c r="C8" s="126"/>
      <c r="D8" s="150"/>
      <c r="E8" s="157"/>
      <c r="F8" s="157"/>
      <c r="G8" s="157"/>
      <c r="H8" s="157"/>
      <c r="I8" s="153"/>
      <c r="J8" s="153"/>
      <c r="K8" s="50" t="s">
        <v>105</v>
      </c>
      <c r="L8" s="50" t="s">
        <v>106</v>
      </c>
      <c r="M8" s="50" t="s">
        <v>116</v>
      </c>
      <c r="N8" s="50" t="s">
        <v>107</v>
      </c>
      <c r="O8" s="50" t="s">
        <v>109</v>
      </c>
      <c r="P8" s="51" t="s">
        <v>110</v>
      </c>
    </row>
    <row r="9" spans="1:16" ht="15" customHeight="1" x14ac:dyDescent="0.25">
      <c r="A9" s="89">
        <v>1</v>
      </c>
      <c r="B9" s="83" t="s">
        <v>39</v>
      </c>
      <c r="C9" s="129">
        <v>726</v>
      </c>
      <c r="D9" s="84" t="s">
        <v>118</v>
      </c>
      <c r="E9" s="85" t="s">
        <v>25</v>
      </c>
      <c r="F9" s="36" t="str">
        <f t="shared" ref="F9" si="0">IF(G9&gt;0.9,G9/I9/24,"-")</f>
        <v>-</v>
      </c>
      <c r="G9" s="86">
        <v>0</v>
      </c>
      <c r="H9" s="86">
        <v>0</v>
      </c>
      <c r="I9" s="87" t="s">
        <v>13</v>
      </c>
      <c r="J9" s="88" t="s">
        <v>13</v>
      </c>
      <c r="K9" s="37">
        <v>0.20486111111111113</v>
      </c>
      <c r="L9" s="37">
        <v>0.25347222222222221</v>
      </c>
      <c r="M9" s="37">
        <v>0.34027777777777773</v>
      </c>
      <c r="N9" s="37">
        <v>0.50347222222222221</v>
      </c>
      <c r="O9" s="37">
        <v>0.58680555555555558</v>
      </c>
      <c r="P9" s="38">
        <v>0.67013888888888884</v>
      </c>
    </row>
    <row r="10" spans="1:16" ht="15" customHeight="1" x14ac:dyDescent="0.25">
      <c r="A10" s="97">
        <f>SUM(A9+1)</f>
        <v>2</v>
      </c>
      <c r="B10" s="98" t="s">
        <v>45</v>
      </c>
      <c r="C10" s="127"/>
      <c r="D10" s="39" t="s">
        <v>20</v>
      </c>
      <c r="E10" s="62" t="s">
        <v>24</v>
      </c>
      <c r="F10" s="41" t="str">
        <f>IF(G10&gt;2.9,G10/I10/24,"-")</f>
        <v>-</v>
      </c>
      <c r="G10" s="95">
        <v>0.3</v>
      </c>
      <c r="H10" s="63">
        <f>H9+G10</f>
        <v>0.3</v>
      </c>
      <c r="I10" s="11">
        <v>6.9444444444444447E-4</v>
      </c>
      <c r="J10" s="12">
        <f>I10+J9</f>
        <v>6.9444444444444447E-4</v>
      </c>
      <c r="K10" s="32">
        <f t="shared" ref="K10:K53" si="1">K9+I10</f>
        <v>0.20555555555555557</v>
      </c>
      <c r="L10" s="32">
        <f t="shared" ref="L10:L53" si="2">L9+I10</f>
        <v>0.25416666666666665</v>
      </c>
      <c r="M10" s="32">
        <f t="shared" ref="M10:M53" si="3">M9+I10</f>
        <v>0.34097222222222218</v>
      </c>
      <c r="N10" s="32">
        <f t="shared" ref="N10:N53" si="4">N9+I10</f>
        <v>0.50416666666666665</v>
      </c>
      <c r="O10" s="32">
        <f t="shared" ref="O10:O44" si="5">O9+I10</f>
        <v>0.58750000000000002</v>
      </c>
      <c r="P10" s="34">
        <f t="shared" ref="P10:P44" si="6">SUM(P9+I10)</f>
        <v>0.67083333333333328</v>
      </c>
    </row>
    <row r="11" spans="1:16" ht="15" customHeight="1" x14ac:dyDescent="0.25">
      <c r="A11" s="97">
        <f t="shared" ref="A11:A51" si="7">SUM(A10+1)</f>
        <v>3</v>
      </c>
      <c r="B11" s="98" t="s">
        <v>46</v>
      </c>
      <c r="C11" s="127"/>
      <c r="D11" s="39" t="s">
        <v>20</v>
      </c>
      <c r="E11" s="62" t="s">
        <v>24</v>
      </c>
      <c r="F11" s="41" t="str">
        <f t="shared" ref="F11:F53" si="8">IF(G11&gt;2.9,G11/I11/24,"-")</f>
        <v>-</v>
      </c>
      <c r="G11" s="95">
        <v>0.4</v>
      </c>
      <c r="H11" s="63">
        <f t="shared" ref="H11:H53" si="9">H10+G11</f>
        <v>0.7</v>
      </c>
      <c r="I11" s="11">
        <v>6.9444444444444447E-4</v>
      </c>
      <c r="J11" s="12">
        <f t="shared" ref="J11:J53" si="10">I11+J10</f>
        <v>1.3888888888888889E-3</v>
      </c>
      <c r="K11" s="32">
        <f t="shared" si="1"/>
        <v>0.20625000000000002</v>
      </c>
      <c r="L11" s="32">
        <f t="shared" si="2"/>
        <v>0.25486111111111109</v>
      </c>
      <c r="M11" s="32">
        <f t="shared" si="3"/>
        <v>0.34166666666666662</v>
      </c>
      <c r="N11" s="32">
        <f t="shared" si="4"/>
        <v>0.50486111111111109</v>
      </c>
      <c r="O11" s="32">
        <f t="shared" si="5"/>
        <v>0.58819444444444446</v>
      </c>
      <c r="P11" s="34">
        <f t="shared" si="6"/>
        <v>0.67152777777777772</v>
      </c>
    </row>
    <row r="12" spans="1:16" ht="15" customHeight="1" x14ac:dyDescent="0.25">
      <c r="A12" s="97">
        <f t="shared" si="7"/>
        <v>4</v>
      </c>
      <c r="B12" s="98" t="s">
        <v>40</v>
      </c>
      <c r="C12" s="127">
        <v>713</v>
      </c>
      <c r="D12" s="39" t="s">
        <v>54</v>
      </c>
      <c r="E12" s="62" t="s">
        <v>25</v>
      </c>
      <c r="F12" s="41" t="str">
        <f t="shared" si="8"/>
        <v>-</v>
      </c>
      <c r="G12" s="95">
        <v>0.7</v>
      </c>
      <c r="H12" s="63">
        <f t="shared" si="9"/>
        <v>1.4</v>
      </c>
      <c r="I12" s="11">
        <v>1.3888888888888889E-3</v>
      </c>
      <c r="J12" s="12">
        <f t="shared" si="10"/>
        <v>2.7777777777777779E-3</v>
      </c>
      <c r="K12" s="32">
        <f t="shared" si="1"/>
        <v>0.2076388888888889</v>
      </c>
      <c r="L12" s="32">
        <f t="shared" si="2"/>
        <v>0.25624999999999998</v>
      </c>
      <c r="M12" s="32">
        <f t="shared" si="3"/>
        <v>0.3430555555555555</v>
      </c>
      <c r="N12" s="32">
        <f t="shared" si="4"/>
        <v>0.50624999999999998</v>
      </c>
      <c r="O12" s="32">
        <f t="shared" si="5"/>
        <v>0.58958333333333335</v>
      </c>
      <c r="P12" s="34">
        <f t="shared" si="6"/>
        <v>0.67291666666666661</v>
      </c>
    </row>
    <row r="13" spans="1:16" ht="15" customHeight="1" x14ac:dyDescent="0.25">
      <c r="A13" s="97">
        <f t="shared" si="7"/>
        <v>5</v>
      </c>
      <c r="B13" s="98" t="s">
        <v>41</v>
      </c>
      <c r="C13" s="127">
        <v>713</v>
      </c>
      <c r="D13" s="39" t="s">
        <v>56</v>
      </c>
      <c r="E13" s="62" t="s">
        <v>25</v>
      </c>
      <c r="F13" s="41" t="str">
        <f t="shared" si="8"/>
        <v>-</v>
      </c>
      <c r="G13" s="95">
        <v>0.9</v>
      </c>
      <c r="H13" s="63">
        <f t="shared" si="9"/>
        <v>2.2999999999999998</v>
      </c>
      <c r="I13" s="11">
        <v>1.3888888888888889E-3</v>
      </c>
      <c r="J13" s="12">
        <f t="shared" si="10"/>
        <v>4.1666666666666666E-3</v>
      </c>
      <c r="K13" s="32">
        <f t="shared" si="1"/>
        <v>0.20902777777777778</v>
      </c>
      <c r="L13" s="32">
        <f t="shared" si="2"/>
        <v>0.25763888888888886</v>
      </c>
      <c r="M13" s="32">
        <f t="shared" si="3"/>
        <v>0.34444444444444439</v>
      </c>
      <c r="N13" s="32">
        <f t="shared" si="4"/>
        <v>0.50763888888888886</v>
      </c>
      <c r="O13" s="32">
        <f t="shared" si="5"/>
        <v>0.59097222222222223</v>
      </c>
      <c r="P13" s="34">
        <f t="shared" si="6"/>
        <v>0.67430555555555549</v>
      </c>
    </row>
    <row r="14" spans="1:16" ht="15" customHeight="1" x14ac:dyDescent="0.25">
      <c r="A14" s="97">
        <f t="shared" si="7"/>
        <v>6</v>
      </c>
      <c r="B14" s="98" t="s">
        <v>42</v>
      </c>
      <c r="C14" s="127">
        <v>713</v>
      </c>
      <c r="D14" s="39" t="s">
        <v>52</v>
      </c>
      <c r="E14" s="62" t="s">
        <v>25</v>
      </c>
      <c r="F14" s="41" t="str">
        <f t="shared" si="8"/>
        <v>-</v>
      </c>
      <c r="G14" s="96">
        <v>1.1000000000000001</v>
      </c>
      <c r="H14" s="63">
        <f t="shared" si="9"/>
        <v>3.4</v>
      </c>
      <c r="I14" s="11">
        <v>1.3888888888888889E-3</v>
      </c>
      <c r="J14" s="12">
        <f t="shared" si="10"/>
        <v>5.5555555555555558E-3</v>
      </c>
      <c r="K14" s="32">
        <f t="shared" si="1"/>
        <v>0.21041666666666667</v>
      </c>
      <c r="L14" s="32">
        <f t="shared" si="2"/>
        <v>0.25902777777777775</v>
      </c>
      <c r="M14" s="32">
        <f t="shared" si="3"/>
        <v>0.34583333333333327</v>
      </c>
      <c r="N14" s="32">
        <f t="shared" si="4"/>
        <v>0.50902777777777775</v>
      </c>
      <c r="O14" s="32">
        <f t="shared" si="5"/>
        <v>0.59236111111111112</v>
      </c>
      <c r="P14" s="34">
        <f t="shared" si="6"/>
        <v>0.67569444444444438</v>
      </c>
    </row>
    <row r="15" spans="1:16" ht="15" customHeight="1" x14ac:dyDescent="0.25">
      <c r="A15" s="97">
        <f t="shared" si="7"/>
        <v>7</v>
      </c>
      <c r="B15" s="98" t="s">
        <v>43</v>
      </c>
      <c r="C15" s="127">
        <v>713</v>
      </c>
      <c r="D15" s="39" t="s">
        <v>71</v>
      </c>
      <c r="E15" s="62" t="s">
        <v>25</v>
      </c>
      <c r="F15" s="41" t="str">
        <f t="shared" si="8"/>
        <v>-</v>
      </c>
      <c r="G15" s="96">
        <v>0.8</v>
      </c>
      <c r="H15" s="63">
        <f t="shared" si="9"/>
        <v>4.2</v>
      </c>
      <c r="I15" s="11">
        <v>1.3888888888888889E-3</v>
      </c>
      <c r="J15" s="12">
        <f t="shared" si="10"/>
        <v>6.9444444444444449E-3</v>
      </c>
      <c r="K15" s="32">
        <f t="shared" si="1"/>
        <v>0.21180555555555555</v>
      </c>
      <c r="L15" s="32">
        <f t="shared" si="2"/>
        <v>0.26041666666666663</v>
      </c>
      <c r="M15" s="32">
        <f t="shared" si="3"/>
        <v>0.34722222222222215</v>
      </c>
      <c r="N15" s="32">
        <f t="shared" si="4"/>
        <v>0.51041666666666663</v>
      </c>
      <c r="O15" s="32">
        <f t="shared" si="5"/>
        <v>0.59375</v>
      </c>
      <c r="P15" s="34">
        <f t="shared" si="6"/>
        <v>0.67708333333333326</v>
      </c>
    </row>
    <row r="16" spans="1:16" ht="15" customHeight="1" x14ac:dyDescent="0.25">
      <c r="A16" s="97">
        <f t="shared" si="7"/>
        <v>8</v>
      </c>
      <c r="B16" s="98" t="s">
        <v>93</v>
      </c>
      <c r="C16" s="127">
        <v>12</v>
      </c>
      <c r="D16" s="39"/>
      <c r="E16" s="62" t="s">
        <v>26</v>
      </c>
      <c r="F16" s="41" t="s">
        <v>94</v>
      </c>
      <c r="G16" s="96">
        <v>1.6</v>
      </c>
      <c r="H16" s="63">
        <v>5.8000000000000007</v>
      </c>
      <c r="I16" s="11">
        <v>1.3888888888888889E-3</v>
      </c>
      <c r="J16" s="12">
        <f t="shared" si="10"/>
        <v>8.3333333333333332E-3</v>
      </c>
      <c r="K16" s="32">
        <f t="shared" si="1"/>
        <v>0.21319444444444444</v>
      </c>
      <c r="L16" s="32">
        <f t="shared" si="2"/>
        <v>0.26180555555555551</v>
      </c>
      <c r="M16" s="32">
        <f t="shared" si="3"/>
        <v>0.34861111111111104</v>
      </c>
      <c r="N16" s="32">
        <f t="shared" si="4"/>
        <v>0.51180555555555551</v>
      </c>
      <c r="O16" s="32">
        <f t="shared" si="5"/>
        <v>0.59513888888888888</v>
      </c>
      <c r="P16" s="34">
        <f t="shared" si="6"/>
        <v>0.67847222222222214</v>
      </c>
    </row>
    <row r="17" spans="1:16" ht="15" customHeight="1" x14ac:dyDescent="0.25">
      <c r="A17" s="97">
        <f t="shared" si="7"/>
        <v>9</v>
      </c>
      <c r="B17" s="98" t="s">
        <v>95</v>
      </c>
      <c r="C17" s="127">
        <v>12</v>
      </c>
      <c r="D17" s="39"/>
      <c r="E17" s="62" t="s">
        <v>26</v>
      </c>
      <c r="F17" s="41" t="s">
        <v>94</v>
      </c>
      <c r="G17" s="96">
        <v>1.3</v>
      </c>
      <c r="H17" s="63">
        <v>7.1000000000000005</v>
      </c>
      <c r="I17" s="11">
        <v>1.3888888888888889E-3</v>
      </c>
      <c r="J17" s="12">
        <f t="shared" si="10"/>
        <v>9.7222222222222224E-3</v>
      </c>
      <c r="K17" s="32">
        <f t="shared" si="1"/>
        <v>0.21458333333333332</v>
      </c>
      <c r="L17" s="32">
        <f t="shared" si="2"/>
        <v>0.2631944444444444</v>
      </c>
      <c r="M17" s="32">
        <f t="shared" si="3"/>
        <v>0.34999999999999992</v>
      </c>
      <c r="N17" s="32">
        <f t="shared" si="4"/>
        <v>0.5131944444444444</v>
      </c>
      <c r="O17" s="32">
        <f t="shared" si="5"/>
        <v>0.59652777777777777</v>
      </c>
      <c r="P17" s="34">
        <f t="shared" si="6"/>
        <v>0.67986111111111103</v>
      </c>
    </row>
    <row r="18" spans="1:16" ht="15" customHeight="1" x14ac:dyDescent="0.25">
      <c r="A18" s="97">
        <f t="shared" si="7"/>
        <v>10</v>
      </c>
      <c r="B18" s="98" t="s">
        <v>96</v>
      </c>
      <c r="C18" s="127">
        <v>12</v>
      </c>
      <c r="D18" s="39"/>
      <c r="E18" s="62" t="s">
        <v>26</v>
      </c>
      <c r="F18" s="41" t="s">
        <v>94</v>
      </c>
      <c r="G18" s="96">
        <v>1.1000000000000001</v>
      </c>
      <c r="H18" s="63">
        <v>8.2000000000000011</v>
      </c>
      <c r="I18" s="11">
        <v>1.3888888888888889E-3</v>
      </c>
      <c r="J18" s="12">
        <f t="shared" si="10"/>
        <v>1.1111111111111112E-2</v>
      </c>
      <c r="K18" s="32">
        <f t="shared" si="1"/>
        <v>0.2159722222222222</v>
      </c>
      <c r="L18" s="32">
        <f t="shared" si="2"/>
        <v>0.26458333333333328</v>
      </c>
      <c r="M18" s="32">
        <f t="shared" si="3"/>
        <v>0.35138888888888881</v>
      </c>
      <c r="N18" s="32">
        <f t="shared" si="4"/>
        <v>0.51458333333333328</v>
      </c>
      <c r="O18" s="32">
        <f t="shared" si="5"/>
        <v>0.59791666666666665</v>
      </c>
      <c r="P18" s="34">
        <f t="shared" si="6"/>
        <v>0.68124999999999991</v>
      </c>
    </row>
    <row r="19" spans="1:16" ht="15" customHeight="1" x14ac:dyDescent="0.25">
      <c r="A19" s="97">
        <f t="shared" si="7"/>
        <v>11</v>
      </c>
      <c r="B19" s="98" t="s">
        <v>97</v>
      </c>
      <c r="C19" s="127"/>
      <c r="D19" s="39"/>
      <c r="E19" s="62" t="s">
        <v>24</v>
      </c>
      <c r="F19" s="41" t="s">
        <v>94</v>
      </c>
      <c r="G19" s="96">
        <v>0.8</v>
      </c>
      <c r="H19" s="63">
        <v>9.0000000000000018</v>
      </c>
      <c r="I19" s="11">
        <v>1.3888888888888889E-3</v>
      </c>
      <c r="J19" s="12">
        <f t="shared" si="10"/>
        <v>1.2500000000000001E-2</v>
      </c>
      <c r="K19" s="11">
        <f t="shared" si="1"/>
        <v>0.21736111111111109</v>
      </c>
      <c r="L19" s="11">
        <f t="shared" si="2"/>
        <v>0.26597222222222217</v>
      </c>
      <c r="M19" s="11">
        <f t="shared" si="3"/>
        <v>0.35277777777777769</v>
      </c>
      <c r="N19" s="11">
        <f t="shared" si="4"/>
        <v>0.51597222222222217</v>
      </c>
      <c r="O19" s="11">
        <f t="shared" si="5"/>
        <v>0.59930555555555554</v>
      </c>
      <c r="P19" s="118">
        <f t="shared" si="6"/>
        <v>0.6826388888888888</v>
      </c>
    </row>
    <row r="20" spans="1:16" ht="15" customHeight="1" x14ac:dyDescent="0.25">
      <c r="A20" s="97">
        <f t="shared" si="7"/>
        <v>12</v>
      </c>
      <c r="B20" s="98" t="s">
        <v>98</v>
      </c>
      <c r="C20" s="127"/>
      <c r="D20" s="39"/>
      <c r="E20" s="62" t="s">
        <v>24</v>
      </c>
      <c r="F20" s="41" t="s">
        <v>94</v>
      </c>
      <c r="G20" s="96">
        <v>1.1000000000000001</v>
      </c>
      <c r="H20" s="63">
        <v>10.100000000000001</v>
      </c>
      <c r="I20" s="32">
        <v>1.3888888888888889E-3</v>
      </c>
      <c r="J20" s="12">
        <f t="shared" si="10"/>
        <v>1.388888888888889E-2</v>
      </c>
      <c r="K20" s="32">
        <f t="shared" si="1"/>
        <v>0.21874999999999997</v>
      </c>
      <c r="L20" s="32">
        <f t="shared" si="2"/>
        <v>0.26736111111111105</v>
      </c>
      <c r="M20" s="32">
        <f t="shared" si="3"/>
        <v>0.35416666666666657</v>
      </c>
      <c r="N20" s="32">
        <f t="shared" si="4"/>
        <v>0.51736111111111105</v>
      </c>
      <c r="O20" s="32">
        <f t="shared" si="5"/>
        <v>0.60069444444444442</v>
      </c>
      <c r="P20" s="34">
        <f t="shared" si="6"/>
        <v>0.68402777777777768</v>
      </c>
    </row>
    <row r="21" spans="1:16" ht="15" customHeight="1" x14ac:dyDescent="0.25">
      <c r="A21" s="97">
        <v>13</v>
      </c>
      <c r="B21" s="98" t="s">
        <v>99</v>
      </c>
      <c r="C21" s="127"/>
      <c r="D21" s="39"/>
      <c r="E21" s="62" t="s">
        <v>24</v>
      </c>
      <c r="F21" s="41" t="s">
        <v>94</v>
      </c>
      <c r="G21" s="96">
        <v>1.6</v>
      </c>
      <c r="H21" s="63">
        <v>11.700000000000001</v>
      </c>
      <c r="I21" s="32">
        <v>1.3888888888888889E-3</v>
      </c>
      <c r="J21" s="12">
        <f t="shared" si="10"/>
        <v>1.5277777777777779E-2</v>
      </c>
      <c r="K21" s="32">
        <f t="shared" si="1"/>
        <v>0.22013888888888886</v>
      </c>
      <c r="L21" s="32">
        <f t="shared" si="2"/>
        <v>0.26874999999999993</v>
      </c>
      <c r="M21" s="32">
        <f t="shared" si="3"/>
        <v>0.35555555555555546</v>
      </c>
      <c r="N21" s="32">
        <f t="shared" si="4"/>
        <v>0.51874999999999993</v>
      </c>
      <c r="O21" s="32">
        <f t="shared" si="5"/>
        <v>0.6020833333333333</v>
      </c>
      <c r="P21" s="34">
        <f t="shared" si="6"/>
        <v>0.68541666666666656</v>
      </c>
    </row>
    <row r="22" spans="1:16" ht="15" customHeight="1" x14ac:dyDescent="0.25">
      <c r="A22" s="97">
        <v>14</v>
      </c>
      <c r="B22" s="98" t="s">
        <v>100</v>
      </c>
      <c r="C22" s="127"/>
      <c r="D22" s="39"/>
      <c r="E22" s="62" t="s">
        <v>24</v>
      </c>
      <c r="F22" s="41" t="s">
        <v>94</v>
      </c>
      <c r="G22" s="96">
        <v>2</v>
      </c>
      <c r="H22" s="63">
        <v>13.700000000000001</v>
      </c>
      <c r="I22" s="32">
        <v>2.0833333333333333E-3</v>
      </c>
      <c r="J22" s="12">
        <f t="shared" si="10"/>
        <v>1.7361111111111112E-2</v>
      </c>
      <c r="K22" s="32">
        <f t="shared" si="1"/>
        <v>0.22222222222222218</v>
      </c>
      <c r="L22" s="32">
        <f t="shared" si="2"/>
        <v>0.27083333333333326</v>
      </c>
      <c r="M22" s="32">
        <f t="shared" si="3"/>
        <v>0.35763888888888878</v>
      </c>
      <c r="N22" s="32">
        <f t="shared" si="4"/>
        <v>0.52083333333333326</v>
      </c>
      <c r="O22" s="32">
        <f t="shared" si="5"/>
        <v>0.60416666666666663</v>
      </c>
      <c r="P22" s="34">
        <f t="shared" si="6"/>
        <v>0.68749999999999989</v>
      </c>
    </row>
    <row r="23" spans="1:16" ht="15" customHeight="1" x14ac:dyDescent="0.25">
      <c r="A23" s="97">
        <v>15</v>
      </c>
      <c r="B23" s="98" t="s">
        <v>101</v>
      </c>
      <c r="C23" s="127"/>
      <c r="D23" s="39"/>
      <c r="E23" s="62" t="s">
        <v>27</v>
      </c>
      <c r="F23" s="41" t="s">
        <v>94</v>
      </c>
      <c r="G23" s="96">
        <v>1.2</v>
      </c>
      <c r="H23" s="63">
        <v>14.9</v>
      </c>
      <c r="I23" s="32">
        <v>1.3888888888888889E-3</v>
      </c>
      <c r="J23" s="12">
        <f t="shared" si="10"/>
        <v>1.8749999999999999E-2</v>
      </c>
      <c r="K23" s="32">
        <f t="shared" si="1"/>
        <v>0.22361111111111107</v>
      </c>
      <c r="L23" s="32">
        <f t="shared" si="2"/>
        <v>0.27222222222222214</v>
      </c>
      <c r="M23" s="32">
        <f t="shared" si="3"/>
        <v>0.35902777777777767</v>
      </c>
      <c r="N23" s="32">
        <f t="shared" si="4"/>
        <v>0.52222222222222214</v>
      </c>
      <c r="O23" s="32">
        <f t="shared" si="5"/>
        <v>0.60555555555555551</v>
      </c>
      <c r="P23" s="34">
        <f t="shared" si="6"/>
        <v>0.68888888888888877</v>
      </c>
    </row>
    <row r="24" spans="1:16" ht="15" customHeight="1" x14ac:dyDescent="0.25">
      <c r="A24" s="97">
        <v>16</v>
      </c>
      <c r="B24" s="98" t="s">
        <v>102</v>
      </c>
      <c r="C24" s="127"/>
      <c r="D24" s="39"/>
      <c r="E24" s="62" t="s">
        <v>27</v>
      </c>
      <c r="F24" s="41" t="s">
        <v>94</v>
      </c>
      <c r="G24" s="96">
        <v>2.2999999999999998</v>
      </c>
      <c r="H24" s="63">
        <v>17.2</v>
      </c>
      <c r="I24" s="32">
        <v>2.0833333333333333E-3</v>
      </c>
      <c r="J24" s="12">
        <f t="shared" si="10"/>
        <v>2.0833333333333332E-2</v>
      </c>
      <c r="K24" s="32">
        <f t="shared" si="1"/>
        <v>0.22569444444444439</v>
      </c>
      <c r="L24" s="32">
        <f t="shared" si="2"/>
        <v>0.27430555555555547</v>
      </c>
      <c r="M24" s="32">
        <f t="shared" si="3"/>
        <v>0.36111111111111099</v>
      </c>
      <c r="N24" s="32">
        <f t="shared" si="4"/>
        <v>0.52430555555555547</v>
      </c>
      <c r="O24" s="32">
        <f t="shared" si="5"/>
        <v>0.60763888888888884</v>
      </c>
      <c r="P24" s="34">
        <f t="shared" si="6"/>
        <v>0.6909722222222221</v>
      </c>
    </row>
    <row r="25" spans="1:16" ht="15" customHeight="1" x14ac:dyDescent="0.25">
      <c r="A25" s="97">
        <v>17</v>
      </c>
      <c r="B25" s="98" t="s">
        <v>103</v>
      </c>
      <c r="C25" s="127"/>
      <c r="D25" s="39"/>
      <c r="E25" s="62" t="s">
        <v>27</v>
      </c>
      <c r="F25" s="41" t="s">
        <v>94</v>
      </c>
      <c r="G25" s="96">
        <v>1.4</v>
      </c>
      <c r="H25" s="63">
        <v>18.599999999999998</v>
      </c>
      <c r="I25" s="32">
        <v>1.3888888888888889E-3</v>
      </c>
      <c r="J25" s="12">
        <f t="shared" si="10"/>
        <v>2.222222222222222E-2</v>
      </c>
      <c r="K25" s="32">
        <f t="shared" si="1"/>
        <v>0.22708333333333328</v>
      </c>
      <c r="L25" s="32">
        <f t="shared" si="2"/>
        <v>0.27569444444444435</v>
      </c>
      <c r="M25" s="32">
        <f t="shared" si="3"/>
        <v>0.36249999999999988</v>
      </c>
      <c r="N25" s="32">
        <f t="shared" si="4"/>
        <v>0.52569444444444435</v>
      </c>
      <c r="O25" s="32">
        <f t="shared" si="5"/>
        <v>0.60902777777777772</v>
      </c>
      <c r="P25" s="34">
        <f t="shared" si="6"/>
        <v>0.69236111111111098</v>
      </c>
    </row>
    <row r="26" spans="1:16" ht="15" customHeight="1" x14ac:dyDescent="0.25">
      <c r="A26" s="97">
        <v>18</v>
      </c>
      <c r="B26" s="119" t="s">
        <v>104</v>
      </c>
      <c r="C26" s="128"/>
      <c r="D26" s="39"/>
      <c r="E26" s="62" t="s">
        <v>27</v>
      </c>
      <c r="F26" s="41"/>
      <c r="G26" s="96">
        <v>0.6</v>
      </c>
      <c r="H26" s="63">
        <v>19.2</v>
      </c>
      <c r="I26" s="32">
        <v>6.9444444444444447E-4</v>
      </c>
      <c r="J26" s="12">
        <f t="shared" si="10"/>
        <v>2.2916666666666665E-2</v>
      </c>
      <c r="K26" s="32">
        <f t="shared" si="1"/>
        <v>0.22777777777777772</v>
      </c>
      <c r="L26" s="32">
        <f t="shared" si="2"/>
        <v>0.2763888888888888</v>
      </c>
      <c r="M26" s="32">
        <f t="shared" si="3"/>
        <v>0.36319444444444432</v>
      </c>
      <c r="N26" s="32">
        <f t="shared" si="4"/>
        <v>0.5263888888888888</v>
      </c>
      <c r="O26" s="32">
        <f t="shared" si="5"/>
        <v>0.60972222222222217</v>
      </c>
      <c r="P26" s="34">
        <f t="shared" si="6"/>
        <v>0.69305555555555542</v>
      </c>
    </row>
    <row r="27" spans="1:16" ht="15" customHeight="1" x14ac:dyDescent="0.25">
      <c r="A27" s="97">
        <v>19</v>
      </c>
      <c r="B27" s="98" t="s">
        <v>44</v>
      </c>
      <c r="C27" s="127">
        <v>713</v>
      </c>
      <c r="D27" s="43" t="s">
        <v>58</v>
      </c>
      <c r="E27" s="40" t="s">
        <v>25</v>
      </c>
      <c r="F27" s="41" t="str">
        <f t="shared" si="8"/>
        <v>-</v>
      </c>
      <c r="G27" s="96">
        <v>0.6</v>
      </c>
      <c r="H27" s="63">
        <v>19.8</v>
      </c>
      <c r="I27" s="11">
        <v>6.9444444444444447E-4</v>
      </c>
      <c r="J27" s="12">
        <f t="shared" si="10"/>
        <v>2.361111111111111E-2</v>
      </c>
      <c r="K27" s="32">
        <f t="shared" si="1"/>
        <v>0.22847222222222216</v>
      </c>
      <c r="L27" s="32">
        <f t="shared" si="2"/>
        <v>0.27708333333333324</v>
      </c>
      <c r="M27" s="32">
        <f t="shared" si="3"/>
        <v>0.36388888888888876</v>
      </c>
      <c r="N27" s="32">
        <f t="shared" si="4"/>
        <v>0.52708333333333324</v>
      </c>
      <c r="O27" s="32">
        <f t="shared" si="5"/>
        <v>0.61041666666666661</v>
      </c>
      <c r="P27" s="34">
        <f t="shared" si="6"/>
        <v>0.69374999999999987</v>
      </c>
    </row>
    <row r="28" spans="1:16" ht="15" customHeight="1" x14ac:dyDescent="0.25">
      <c r="A28" s="97">
        <f t="shared" si="7"/>
        <v>20</v>
      </c>
      <c r="B28" s="98" t="s">
        <v>47</v>
      </c>
      <c r="C28" s="127">
        <v>713</v>
      </c>
      <c r="D28" s="44" t="s">
        <v>71</v>
      </c>
      <c r="E28" s="40" t="s">
        <v>25</v>
      </c>
      <c r="F28" s="41" t="str">
        <f t="shared" si="8"/>
        <v>-</v>
      </c>
      <c r="G28" s="96">
        <v>1.8</v>
      </c>
      <c r="H28" s="63">
        <f t="shared" si="9"/>
        <v>21.6</v>
      </c>
      <c r="I28" s="32">
        <v>1.3888888888888889E-3</v>
      </c>
      <c r="J28" s="12">
        <f t="shared" si="10"/>
        <v>2.4999999999999998E-2</v>
      </c>
      <c r="K28" s="32">
        <f t="shared" si="1"/>
        <v>0.22986111111111104</v>
      </c>
      <c r="L28" s="32">
        <f t="shared" si="2"/>
        <v>0.27847222222222212</v>
      </c>
      <c r="M28" s="32">
        <f t="shared" si="3"/>
        <v>0.36527777777777765</v>
      </c>
      <c r="N28" s="32">
        <f t="shared" si="4"/>
        <v>0.52847222222222212</v>
      </c>
      <c r="O28" s="32">
        <f t="shared" si="5"/>
        <v>0.61180555555555549</v>
      </c>
      <c r="P28" s="34">
        <f t="shared" si="6"/>
        <v>0.69513888888888875</v>
      </c>
    </row>
    <row r="29" spans="1:16" ht="15" customHeight="1" x14ac:dyDescent="0.25">
      <c r="A29" s="97">
        <f t="shared" si="7"/>
        <v>21</v>
      </c>
      <c r="B29" s="98" t="s">
        <v>48</v>
      </c>
      <c r="C29" s="127"/>
      <c r="D29" s="44"/>
      <c r="E29" s="40" t="s">
        <v>24</v>
      </c>
      <c r="F29" s="41" t="str">
        <f t="shared" si="8"/>
        <v>-</v>
      </c>
      <c r="G29" s="96">
        <v>2.1</v>
      </c>
      <c r="H29" s="63">
        <f t="shared" si="9"/>
        <v>23.700000000000003</v>
      </c>
      <c r="I29" s="32">
        <v>1.3888888888888889E-3</v>
      </c>
      <c r="J29" s="12">
        <f t="shared" si="10"/>
        <v>2.6388888888888885E-2</v>
      </c>
      <c r="K29" s="32">
        <f t="shared" si="1"/>
        <v>0.23124999999999993</v>
      </c>
      <c r="L29" s="32">
        <f t="shared" si="2"/>
        <v>0.27986111111111101</v>
      </c>
      <c r="M29" s="32">
        <f t="shared" si="3"/>
        <v>0.36666666666666653</v>
      </c>
      <c r="N29" s="32">
        <f t="shared" si="4"/>
        <v>0.52986111111111101</v>
      </c>
      <c r="O29" s="32">
        <f t="shared" si="5"/>
        <v>0.61319444444444438</v>
      </c>
      <c r="P29" s="34">
        <f t="shared" si="6"/>
        <v>0.69652777777777763</v>
      </c>
    </row>
    <row r="30" spans="1:16" ht="15" customHeight="1" x14ac:dyDescent="0.25">
      <c r="A30" s="97">
        <f t="shared" si="7"/>
        <v>22</v>
      </c>
      <c r="B30" s="98" t="s">
        <v>33</v>
      </c>
      <c r="C30" s="127"/>
      <c r="D30" s="44"/>
      <c r="E30" s="40" t="s">
        <v>24</v>
      </c>
      <c r="F30" s="41" t="str">
        <f t="shared" si="8"/>
        <v>-</v>
      </c>
      <c r="G30" s="96">
        <v>1.6</v>
      </c>
      <c r="H30" s="63">
        <f t="shared" si="9"/>
        <v>25.300000000000004</v>
      </c>
      <c r="I30" s="32">
        <v>1.3888888888888889E-3</v>
      </c>
      <c r="J30" s="12">
        <f t="shared" si="10"/>
        <v>2.7777777777777773E-2</v>
      </c>
      <c r="K30" s="32">
        <f t="shared" si="1"/>
        <v>0.23263888888888881</v>
      </c>
      <c r="L30" s="32">
        <f t="shared" si="2"/>
        <v>0.28124999999999989</v>
      </c>
      <c r="M30" s="32">
        <f t="shared" si="3"/>
        <v>0.36805555555555541</v>
      </c>
      <c r="N30" s="32">
        <f t="shared" si="4"/>
        <v>0.53124999999999989</v>
      </c>
      <c r="O30" s="32">
        <f t="shared" si="5"/>
        <v>0.61458333333333326</v>
      </c>
      <c r="P30" s="34">
        <f t="shared" si="6"/>
        <v>0.69791666666666652</v>
      </c>
    </row>
    <row r="31" spans="1:16" ht="15" customHeight="1" x14ac:dyDescent="0.25">
      <c r="A31" s="97">
        <f t="shared" si="7"/>
        <v>23</v>
      </c>
      <c r="B31" s="98" t="s">
        <v>89</v>
      </c>
      <c r="C31" s="127">
        <v>713</v>
      </c>
      <c r="D31" s="44" t="s">
        <v>59</v>
      </c>
      <c r="E31" s="40" t="s">
        <v>25</v>
      </c>
      <c r="F31" s="41" t="str">
        <f t="shared" si="8"/>
        <v>-</v>
      </c>
      <c r="G31" s="96">
        <v>0.7</v>
      </c>
      <c r="H31" s="63">
        <f t="shared" si="9"/>
        <v>26.000000000000004</v>
      </c>
      <c r="I31" s="32">
        <v>6.9444444444444447E-4</v>
      </c>
      <c r="J31" s="42">
        <f t="shared" si="10"/>
        <v>2.8472222222222218E-2</v>
      </c>
      <c r="K31" s="32">
        <f t="shared" si="1"/>
        <v>0.23333333333333325</v>
      </c>
      <c r="L31" s="32">
        <f t="shared" si="2"/>
        <v>0.28194444444444433</v>
      </c>
      <c r="M31" s="32">
        <f t="shared" si="3"/>
        <v>0.36874999999999986</v>
      </c>
      <c r="N31" s="32">
        <f t="shared" si="4"/>
        <v>0.53194444444444433</v>
      </c>
      <c r="O31" s="32">
        <f t="shared" si="5"/>
        <v>0.6152777777777777</v>
      </c>
      <c r="P31" s="34">
        <f t="shared" si="6"/>
        <v>0.69861111111111096</v>
      </c>
    </row>
    <row r="32" spans="1:16" ht="15" customHeight="1" x14ac:dyDescent="0.25">
      <c r="A32" s="97">
        <f t="shared" si="7"/>
        <v>24</v>
      </c>
      <c r="B32" s="98" t="s">
        <v>87</v>
      </c>
      <c r="C32" s="127">
        <v>713</v>
      </c>
      <c r="D32" s="44" t="s">
        <v>53</v>
      </c>
      <c r="E32" s="40" t="s">
        <v>25</v>
      </c>
      <c r="F32" s="41" t="str">
        <f t="shared" si="8"/>
        <v>-</v>
      </c>
      <c r="G32" s="96">
        <v>2.1</v>
      </c>
      <c r="H32" s="63">
        <f t="shared" si="9"/>
        <v>28.100000000000005</v>
      </c>
      <c r="I32" s="32">
        <v>2.0833333333333333E-3</v>
      </c>
      <c r="J32" s="42">
        <f t="shared" si="10"/>
        <v>3.0555555555555551E-2</v>
      </c>
      <c r="K32" s="32">
        <f t="shared" si="1"/>
        <v>0.23541666666666658</v>
      </c>
      <c r="L32" s="32">
        <f t="shared" si="2"/>
        <v>0.28402777777777766</v>
      </c>
      <c r="M32" s="32">
        <f t="shared" si="3"/>
        <v>0.37083333333333318</v>
      </c>
      <c r="N32" s="32">
        <f t="shared" si="4"/>
        <v>0.53402777777777766</v>
      </c>
      <c r="O32" s="32">
        <f t="shared" si="5"/>
        <v>0.61736111111111103</v>
      </c>
      <c r="P32" s="34">
        <f t="shared" si="6"/>
        <v>0.70069444444444429</v>
      </c>
    </row>
    <row r="33" spans="1:16" ht="15" customHeight="1" x14ac:dyDescent="0.25">
      <c r="A33" s="97">
        <f t="shared" si="7"/>
        <v>25</v>
      </c>
      <c r="B33" s="98" t="s">
        <v>88</v>
      </c>
      <c r="C33" s="127"/>
      <c r="D33" s="44"/>
      <c r="E33" s="40" t="s">
        <v>24</v>
      </c>
      <c r="F33" s="41" t="str">
        <f t="shared" si="8"/>
        <v>-</v>
      </c>
      <c r="G33" s="96">
        <v>0.7</v>
      </c>
      <c r="H33" s="63">
        <f t="shared" si="9"/>
        <v>28.800000000000004</v>
      </c>
      <c r="I33" s="32">
        <v>6.9444444444444447E-4</v>
      </c>
      <c r="J33" s="42">
        <f t="shared" si="10"/>
        <v>3.1249999999999997E-2</v>
      </c>
      <c r="K33" s="32">
        <f t="shared" si="1"/>
        <v>0.23611111111111102</v>
      </c>
      <c r="L33" s="32">
        <f t="shared" si="2"/>
        <v>0.2847222222222221</v>
      </c>
      <c r="M33" s="32">
        <f t="shared" si="3"/>
        <v>0.37152777777777762</v>
      </c>
      <c r="N33" s="32">
        <f t="shared" si="4"/>
        <v>0.5347222222222221</v>
      </c>
      <c r="O33" s="32">
        <f t="shared" si="5"/>
        <v>0.61805555555555547</v>
      </c>
      <c r="P33" s="34">
        <f t="shared" si="6"/>
        <v>0.70138888888888873</v>
      </c>
    </row>
    <row r="34" spans="1:16" ht="15" customHeight="1" x14ac:dyDescent="0.25">
      <c r="A34" s="97">
        <f t="shared" si="7"/>
        <v>26</v>
      </c>
      <c r="B34" s="98" t="s">
        <v>90</v>
      </c>
      <c r="C34" s="127"/>
      <c r="D34" s="44"/>
      <c r="E34" s="40" t="s">
        <v>24</v>
      </c>
      <c r="F34" s="41" t="str">
        <f t="shared" si="8"/>
        <v>-</v>
      </c>
      <c r="G34" s="95">
        <v>1.1000000000000001</v>
      </c>
      <c r="H34" s="63">
        <f t="shared" si="9"/>
        <v>29.900000000000006</v>
      </c>
      <c r="I34" s="32">
        <v>1.3888888888888889E-3</v>
      </c>
      <c r="J34" s="42">
        <f t="shared" si="10"/>
        <v>3.2638888888888884E-2</v>
      </c>
      <c r="K34" s="32">
        <f t="shared" si="1"/>
        <v>0.23749999999999991</v>
      </c>
      <c r="L34" s="32">
        <f t="shared" si="2"/>
        <v>0.28611111111111098</v>
      </c>
      <c r="M34" s="32">
        <f t="shared" si="3"/>
        <v>0.37291666666666651</v>
      </c>
      <c r="N34" s="32">
        <f t="shared" si="4"/>
        <v>0.53611111111111098</v>
      </c>
      <c r="O34" s="32">
        <f t="shared" si="5"/>
        <v>0.61944444444444435</v>
      </c>
      <c r="P34" s="34">
        <f t="shared" si="6"/>
        <v>0.70277777777777761</v>
      </c>
    </row>
    <row r="35" spans="1:16" ht="15" customHeight="1" x14ac:dyDescent="0.25">
      <c r="A35" s="97">
        <f t="shared" si="7"/>
        <v>27</v>
      </c>
      <c r="B35" s="98" t="s">
        <v>34</v>
      </c>
      <c r="C35" s="127"/>
      <c r="D35" s="44"/>
      <c r="E35" s="40" t="s">
        <v>24</v>
      </c>
      <c r="F35" s="41" t="str">
        <f t="shared" si="8"/>
        <v>-</v>
      </c>
      <c r="G35" s="95">
        <v>2.5</v>
      </c>
      <c r="H35" s="63">
        <f t="shared" si="9"/>
        <v>32.400000000000006</v>
      </c>
      <c r="I35" s="32">
        <v>2.0833333333333333E-3</v>
      </c>
      <c r="J35" s="42">
        <f t="shared" si="10"/>
        <v>3.4722222222222217E-2</v>
      </c>
      <c r="K35" s="32">
        <f t="shared" si="1"/>
        <v>0.23958333333333323</v>
      </c>
      <c r="L35" s="32">
        <f t="shared" si="2"/>
        <v>0.28819444444444431</v>
      </c>
      <c r="M35" s="32">
        <f t="shared" si="3"/>
        <v>0.37499999999999983</v>
      </c>
      <c r="N35" s="32">
        <f t="shared" si="4"/>
        <v>0.53819444444444431</v>
      </c>
      <c r="O35" s="32">
        <f t="shared" si="5"/>
        <v>0.62152777777777768</v>
      </c>
      <c r="P35" s="34">
        <f t="shared" si="6"/>
        <v>0.70486111111111094</v>
      </c>
    </row>
    <row r="36" spans="1:16" ht="15" customHeight="1" x14ac:dyDescent="0.25">
      <c r="A36" s="97">
        <f t="shared" si="7"/>
        <v>28</v>
      </c>
      <c r="B36" s="98" t="s">
        <v>35</v>
      </c>
      <c r="C36" s="127"/>
      <c r="D36" s="44"/>
      <c r="E36" s="40" t="s">
        <v>27</v>
      </c>
      <c r="F36" s="41" t="str">
        <f t="shared" si="8"/>
        <v>-</v>
      </c>
      <c r="G36" s="95">
        <v>2.8</v>
      </c>
      <c r="H36" s="63">
        <f t="shared" si="9"/>
        <v>35.200000000000003</v>
      </c>
      <c r="I36" s="32">
        <v>2.0833333333333333E-3</v>
      </c>
      <c r="J36" s="42">
        <f t="shared" si="10"/>
        <v>3.680555555555555E-2</v>
      </c>
      <c r="K36" s="32">
        <f t="shared" si="1"/>
        <v>0.24166666666666656</v>
      </c>
      <c r="L36" s="32">
        <f t="shared" si="2"/>
        <v>0.29027777777777763</v>
      </c>
      <c r="M36" s="32">
        <f t="shared" si="3"/>
        <v>0.37708333333333316</v>
      </c>
      <c r="N36" s="32">
        <f t="shared" si="4"/>
        <v>0.54027777777777763</v>
      </c>
      <c r="O36" s="32">
        <f t="shared" si="5"/>
        <v>0.62361111111111101</v>
      </c>
      <c r="P36" s="34">
        <f t="shared" si="6"/>
        <v>0.70694444444444426</v>
      </c>
    </row>
    <row r="37" spans="1:16" ht="15" customHeight="1" x14ac:dyDescent="0.25">
      <c r="A37" s="97">
        <f t="shared" si="7"/>
        <v>29</v>
      </c>
      <c r="B37" s="98" t="s">
        <v>85</v>
      </c>
      <c r="C37" s="127"/>
      <c r="D37" s="44"/>
      <c r="E37" s="40" t="s">
        <v>27</v>
      </c>
      <c r="F37" s="41" t="str">
        <f t="shared" si="8"/>
        <v>-</v>
      </c>
      <c r="G37" s="99">
        <v>1.8</v>
      </c>
      <c r="H37" s="63">
        <f t="shared" si="9"/>
        <v>37</v>
      </c>
      <c r="I37" s="32">
        <v>1.3888888888888889E-3</v>
      </c>
      <c r="J37" s="42">
        <f t="shared" si="10"/>
        <v>3.8194444444444441E-2</v>
      </c>
      <c r="K37" s="32">
        <f t="shared" si="1"/>
        <v>0.24305555555555544</v>
      </c>
      <c r="L37" s="32">
        <f t="shared" si="2"/>
        <v>0.29166666666666652</v>
      </c>
      <c r="M37" s="32">
        <f t="shared" si="3"/>
        <v>0.37847222222222204</v>
      </c>
      <c r="N37" s="32">
        <f t="shared" si="4"/>
        <v>0.54166666666666652</v>
      </c>
      <c r="O37" s="32">
        <f t="shared" si="5"/>
        <v>0.62499999999999989</v>
      </c>
      <c r="P37" s="34">
        <f t="shared" si="6"/>
        <v>0.70833333333333315</v>
      </c>
    </row>
    <row r="38" spans="1:16" ht="15" customHeight="1" x14ac:dyDescent="0.25">
      <c r="A38" s="97">
        <f t="shared" si="7"/>
        <v>30</v>
      </c>
      <c r="B38" s="98" t="s">
        <v>37</v>
      </c>
      <c r="C38" s="127"/>
      <c r="D38" s="44"/>
      <c r="E38" s="40" t="s">
        <v>27</v>
      </c>
      <c r="F38" s="41" t="str">
        <f t="shared" si="8"/>
        <v>-</v>
      </c>
      <c r="G38" s="95">
        <v>0.9</v>
      </c>
      <c r="H38" s="63">
        <f t="shared" si="9"/>
        <v>37.9</v>
      </c>
      <c r="I38" s="32">
        <v>1.3888888888888889E-3</v>
      </c>
      <c r="J38" s="42">
        <f t="shared" si="10"/>
        <v>3.9583333333333331E-2</v>
      </c>
      <c r="K38" s="32">
        <f t="shared" si="1"/>
        <v>0.24444444444444433</v>
      </c>
      <c r="L38" s="32">
        <f t="shared" si="2"/>
        <v>0.2930555555555554</v>
      </c>
      <c r="M38" s="32">
        <f t="shared" si="3"/>
        <v>0.37986111111111093</v>
      </c>
      <c r="N38" s="32">
        <f t="shared" si="4"/>
        <v>0.5430555555555554</v>
      </c>
      <c r="O38" s="32">
        <f t="shared" si="5"/>
        <v>0.62638888888888877</v>
      </c>
      <c r="P38" s="34">
        <f t="shared" si="6"/>
        <v>0.70972222222222203</v>
      </c>
    </row>
    <row r="39" spans="1:16" ht="15" customHeight="1" x14ac:dyDescent="0.25">
      <c r="A39" s="97">
        <f t="shared" si="7"/>
        <v>31</v>
      </c>
      <c r="B39" s="98" t="s">
        <v>60</v>
      </c>
      <c r="C39" s="127"/>
      <c r="D39" s="44" t="s">
        <v>49</v>
      </c>
      <c r="E39" s="40" t="s">
        <v>27</v>
      </c>
      <c r="F39" s="41">
        <f t="shared" si="8"/>
        <v>60</v>
      </c>
      <c r="G39" s="100">
        <v>3</v>
      </c>
      <c r="H39" s="63">
        <f t="shared" si="9"/>
        <v>40.9</v>
      </c>
      <c r="I39" s="32">
        <v>2.0833333333333333E-3</v>
      </c>
      <c r="J39" s="42">
        <f t="shared" si="10"/>
        <v>4.1666666666666664E-2</v>
      </c>
      <c r="K39" s="32">
        <f t="shared" si="1"/>
        <v>0.24652777777777765</v>
      </c>
      <c r="L39" s="32">
        <f t="shared" si="2"/>
        <v>0.29513888888888873</v>
      </c>
      <c r="M39" s="32">
        <f t="shared" si="3"/>
        <v>0.38194444444444425</v>
      </c>
      <c r="N39" s="32">
        <f t="shared" si="4"/>
        <v>0.54513888888888873</v>
      </c>
      <c r="O39" s="32">
        <f t="shared" si="5"/>
        <v>0.6284722222222221</v>
      </c>
      <c r="P39" s="34">
        <f t="shared" si="6"/>
        <v>0.71180555555555536</v>
      </c>
    </row>
    <row r="40" spans="1:16" ht="15" customHeight="1" x14ac:dyDescent="0.25">
      <c r="A40" s="97">
        <f t="shared" si="7"/>
        <v>32</v>
      </c>
      <c r="B40" s="98" t="s">
        <v>60</v>
      </c>
      <c r="C40" s="127"/>
      <c r="D40" s="44" t="s">
        <v>50</v>
      </c>
      <c r="E40" s="40" t="s">
        <v>27</v>
      </c>
      <c r="F40" s="41" t="str">
        <f t="shared" si="8"/>
        <v>-</v>
      </c>
      <c r="G40" s="95">
        <v>0.6</v>
      </c>
      <c r="H40" s="63">
        <f t="shared" si="9"/>
        <v>41.5</v>
      </c>
      <c r="I40" s="32">
        <v>6.9444444444444447E-4</v>
      </c>
      <c r="J40" s="42">
        <f t="shared" si="10"/>
        <v>4.2361111111111106E-2</v>
      </c>
      <c r="K40" s="32">
        <f t="shared" si="1"/>
        <v>0.24722222222222209</v>
      </c>
      <c r="L40" s="32">
        <f t="shared" si="2"/>
        <v>0.29583333333333317</v>
      </c>
      <c r="M40" s="32">
        <f t="shared" si="3"/>
        <v>0.3826388888888887</v>
      </c>
      <c r="N40" s="32">
        <f t="shared" si="4"/>
        <v>0.54583333333333317</v>
      </c>
      <c r="O40" s="32">
        <f t="shared" si="5"/>
        <v>0.62916666666666654</v>
      </c>
      <c r="P40" s="34">
        <f t="shared" si="6"/>
        <v>0.7124999999999998</v>
      </c>
    </row>
    <row r="41" spans="1:16" ht="15" customHeight="1" x14ac:dyDescent="0.25">
      <c r="A41" s="97">
        <f t="shared" si="7"/>
        <v>33</v>
      </c>
      <c r="B41" s="98" t="s">
        <v>61</v>
      </c>
      <c r="C41" s="127"/>
      <c r="D41" s="44" t="s">
        <v>51</v>
      </c>
      <c r="E41" s="40" t="s">
        <v>27</v>
      </c>
      <c r="F41" s="41" t="str">
        <f t="shared" si="8"/>
        <v>-</v>
      </c>
      <c r="G41" s="95">
        <v>0.8</v>
      </c>
      <c r="H41" s="63">
        <f t="shared" si="9"/>
        <v>42.3</v>
      </c>
      <c r="I41" s="32">
        <v>6.9444444444444447E-4</v>
      </c>
      <c r="J41" s="42">
        <f t="shared" si="10"/>
        <v>4.3055555555555548E-2</v>
      </c>
      <c r="K41" s="32">
        <f t="shared" si="1"/>
        <v>0.24791666666666654</v>
      </c>
      <c r="L41" s="32">
        <f t="shared" si="2"/>
        <v>0.29652777777777761</v>
      </c>
      <c r="M41" s="32">
        <f t="shared" si="3"/>
        <v>0.38333333333333314</v>
      </c>
      <c r="N41" s="32">
        <f t="shared" si="4"/>
        <v>0.54652777777777761</v>
      </c>
      <c r="O41" s="32">
        <f t="shared" si="5"/>
        <v>0.62986111111111098</v>
      </c>
      <c r="P41" s="34">
        <f t="shared" si="6"/>
        <v>0.71319444444444424</v>
      </c>
    </row>
    <row r="42" spans="1:16" ht="15" customHeight="1" x14ac:dyDescent="0.25">
      <c r="A42" s="97">
        <f t="shared" si="7"/>
        <v>34</v>
      </c>
      <c r="B42" s="98" t="s">
        <v>62</v>
      </c>
      <c r="C42" s="127"/>
      <c r="D42" s="44" t="s">
        <v>52</v>
      </c>
      <c r="E42" s="40" t="s">
        <v>27</v>
      </c>
      <c r="F42" s="41" t="str">
        <f t="shared" si="8"/>
        <v>-</v>
      </c>
      <c r="G42" s="95">
        <v>0.4</v>
      </c>
      <c r="H42" s="63">
        <f t="shared" si="9"/>
        <v>42.699999999999996</v>
      </c>
      <c r="I42" s="32">
        <v>6.9444444444444447E-4</v>
      </c>
      <c r="J42" s="42">
        <f t="shared" si="10"/>
        <v>4.374999999999999E-2</v>
      </c>
      <c r="K42" s="32">
        <f t="shared" si="1"/>
        <v>0.24861111111111098</v>
      </c>
      <c r="L42" s="32">
        <f t="shared" si="2"/>
        <v>0.29722222222222205</v>
      </c>
      <c r="M42" s="32">
        <f t="shared" si="3"/>
        <v>0.38402777777777758</v>
      </c>
      <c r="N42" s="32">
        <f t="shared" si="4"/>
        <v>0.54722222222222205</v>
      </c>
      <c r="O42" s="32">
        <f t="shared" si="5"/>
        <v>0.63055555555555542</v>
      </c>
      <c r="P42" s="34">
        <f t="shared" si="6"/>
        <v>0.71388888888888868</v>
      </c>
    </row>
    <row r="43" spans="1:16" ht="15" customHeight="1" x14ac:dyDescent="0.25">
      <c r="A43" s="97">
        <f t="shared" si="7"/>
        <v>35</v>
      </c>
      <c r="B43" s="98" t="s">
        <v>61</v>
      </c>
      <c r="C43" s="127"/>
      <c r="D43" s="44" t="s">
        <v>53</v>
      </c>
      <c r="E43" s="40" t="s">
        <v>27</v>
      </c>
      <c r="F43" s="41" t="str">
        <f t="shared" si="8"/>
        <v>-</v>
      </c>
      <c r="G43" s="95">
        <v>0.3</v>
      </c>
      <c r="H43" s="63">
        <f t="shared" si="9"/>
        <v>42.999999999999993</v>
      </c>
      <c r="I43" s="32">
        <v>6.9444444444444447E-4</v>
      </c>
      <c r="J43" s="42">
        <f t="shared" si="10"/>
        <v>4.4444444444444432E-2</v>
      </c>
      <c r="K43" s="32">
        <f t="shared" si="1"/>
        <v>0.24930555555555542</v>
      </c>
      <c r="L43" s="32">
        <f t="shared" si="2"/>
        <v>0.2979166666666665</v>
      </c>
      <c r="M43" s="32">
        <f t="shared" si="3"/>
        <v>0.38472222222222202</v>
      </c>
      <c r="N43" s="32">
        <f t="shared" si="4"/>
        <v>0.5479166666666665</v>
      </c>
      <c r="O43" s="32">
        <f t="shared" si="5"/>
        <v>0.63124999999999987</v>
      </c>
      <c r="P43" s="34">
        <f t="shared" si="6"/>
        <v>0.71458333333333313</v>
      </c>
    </row>
    <row r="44" spans="1:16" ht="15" customHeight="1" x14ac:dyDescent="0.25">
      <c r="A44" s="97">
        <f t="shared" si="7"/>
        <v>36</v>
      </c>
      <c r="B44" s="98" t="s">
        <v>61</v>
      </c>
      <c r="C44" s="127"/>
      <c r="D44" s="44" t="s">
        <v>54</v>
      </c>
      <c r="E44" s="40" t="s">
        <v>27</v>
      </c>
      <c r="F44" s="41" t="str">
        <f t="shared" si="8"/>
        <v>-</v>
      </c>
      <c r="G44" s="95">
        <v>0.8</v>
      </c>
      <c r="H44" s="63">
        <f>H43+G44</f>
        <v>43.79999999999999</v>
      </c>
      <c r="I44" s="32">
        <v>1.3888888888888889E-3</v>
      </c>
      <c r="J44" s="42">
        <f t="shared" si="10"/>
        <v>4.5833333333333323E-2</v>
      </c>
      <c r="K44" s="32">
        <f>K43+I44</f>
        <v>0.25069444444444433</v>
      </c>
      <c r="L44" s="32">
        <f t="shared" si="2"/>
        <v>0.29930555555555538</v>
      </c>
      <c r="M44" s="32">
        <f t="shared" si="3"/>
        <v>0.38611111111111091</v>
      </c>
      <c r="N44" s="32">
        <f t="shared" si="4"/>
        <v>0.54930555555555538</v>
      </c>
      <c r="O44" s="32">
        <f t="shared" si="5"/>
        <v>0.63263888888888875</v>
      </c>
      <c r="P44" s="34">
        <f t="shared" si="6"/>
        <v>0.71597222222222201</v>
      </c>
    </row>
    <row r="45" spans="1:16" ht="15" customHeight="1" x14ac:dyDescent="0.25">
      <c r="A45" s="97">
        <v>37</v>
      </c>
      <c r="B45" s="98" t="s">
        <v>61</v>
      </c>
      <c r="C45" s="127"/>
      <c r="D45" s="44" t="s">
        <v>22</v>
      </c>
      <c r="E45" s="40" t="s">
        <v>27</v>
      </c>
      <c r="F45" s="41"/>
      <c r="G45" s="95">
        <v>0.4</v>
      </c>
      <c r="H45" s="63">
        <v>44.2</v>
      </c>
      <c r="I45" s="32">
        <v>6.9444444444444447E-4</v>
      </c>
      <c r="J45" s="42">
        <v>4.6527777777777779E-2</v>
      </c>
      <c r="K45" s="32">
        <v>0.25138888888888888</v>
      </c>
      <c r="L45" s="32">
        <v>0.3</v>
      </c>
      <c r="M45" s="32">
        <v>0.38680555555555557</v>
      </c>
      <c r="N45" s="32">
        <v>0.54999999999999993</v>
      </c>
      <c r="O45" s="32">
        <v>0.6333333333333333</v>
      </c>
      <c r="P45" s="34">
        <v>0.71666666666666667</v>
      </c>
    </row>
    <row r="46" spans="1:16" ht="15" customHeight="1" x14ac:dyDescent="0.25">
      <c r="A46" s="97">
        <f t="shared" si="7"/>
        <v>38</v>
      </c>
      <c r="B46" s="98" t="s">
        <v>63</v>
      </c>
      <c r="C46" s="127"/>
      <c r="D46" s="44" t="s">
        <v>23</v>
      </c>
      <c r="E46" s="40" t="s">
        <v>27</v>
      </c>
      <c r="F46" s="41" t="str">
        <f t="shared" si="8"/>
        <v>-</v>
      </c>
      <c r="G46" s="100">
        <v>1</v>
      </c>
      <c r="H46" s="63">
        <f t="shared" si="9"/>
        <v>45.2</v>
      </c>
      <c r="I46" s="32">
        <v>1.3888888888888889E-3</v>
      </c>
      <c r="J46" s="42">
        <f t="shared" si="10"/>
        <v>4.791666666666667E-2</v>
      </c>
      <c r="K46" s="32">
        <f t="shared" si="1"/>
        <v>0.25277777777777777</v>
      </c>
      <c r="L46" s="32">
        <f t="shared" si="2"/>
        <v>0.30138888888888887</v>
      </c>
      <c r="M46" s="32">
        <f t="shared" si="3"/>
        <v>0.38819444444444445</v>
      </c>
      <c r="N46" s="32">
        <f t="shared" si="4"/>
        <v>0.55138888888888882</v>
      </c>
      <c r="O46" s="32">
        <f t="shared" ref="O46:O53" si="11">O45+I46</f>
        <v>0.63472222222222219</v>
      </c>
      <c r="P46" s="34">
        <f t="shared" ref="P46:P53" si="12">SUM(P45+I46)</f>
        <v>0.71805555555555556</v>
      </c>
    </row>
    <row r="47" spans="1:16" ht="15" customHeight="1" x14ac:dyDescent="0.25">
      <c r="A47" s="97">
        <f t="shared" si="7"/>
        <v>39</v>
      </c>
      <c r="B47" s="98" t="s">
        <v>64</v>
      </c>
      <c r="C47" s="127"/>
      <c r="D47" s="44" t="s">
        <v>22</v>
      </c>
      <c r="E47" s="40" t="s">
        <v>27</v>
      </c>
      <c r="F47" s="41" t="str">
        <f t="shared" si="8"/>
        <v>-</v>
      </c>
      <c r="G47" s="95">
        <v>2.4</v>
      </c>
      <c r="H47" s="63">
        <f t="shared" si="9"/>
        <v>47.6</v>
      </c>
      <c r="I47" s="32">
        <v>2.0833333333333333E-3</v>
      </c>
      <c r="J47" s="42">
        <f t="shared" si="10"/>
        <v>0.05</v>
      </c>
      <c r="K47" s="32">
        <f t="shared" si="1"/>
        <v>0.25486111111111109</v>
      </c>
      <c r="L47" s="32">
        <f t="shared" si="2"/>
        <v>0.3034722222222222</v>
      </c>
      <c r="M47" s="32">
        <f t="shared" si="3"/>
        <v>0.39027777777777778</v>
      </c>
      <c r="N47" s="32">
        <f t="shared" si="4"/>
        <v>0.55347222222222214</v>
      </c>
      <c r="O47" s="32">
        <f t="shared" si="11"/>
        <v>0.63680555555555551</v>
      </c>
      <c r="P47" s="34">
        <f t="shared" si="12"/>
        <v>0.72013888888888888</v>
      </c>
    </row>
    <row r="48" spans="1:16" ht="15" customHeight="1" x14ac:dyDescent="0.25">
      <c r="A48" s="97">
        <f t="shared" si="7"/>
        <v>40</v>
      </c>
      <c r="B48" s="98" t="s">
        <v>65</v>
      </c>
      <c r="C48" s="127"/>
      <c r="D48" s="44" t="s">
        <v>55</v>
      </c>
      <c r="E48" s="40" t="s">
        <v>27</v>
      </c>
      <c r="F48" s="41" t="str">
        <f t="shared" si="8"/>
        <v>-</v>
      </c>
      <c r="G48" s="95">
        <v>1.9</v>
      </c>
      <c r="H48" s="63">
        <f t="shared" si="9"/>
        <v>49.5</v>
      </c>
      <c r="I48" s="32">
        <v>2.0833333333333333E-3</v>
      </c>
      <c r="J48" s="42">
        <f t="shared" si="10"/>
        <v>5.2083333333333336E-2</v>
      </c>
      <c r="K48" s="32">
        <f t="shared" si="1"/>
        <v>0.25694444444444442</v>
      </c>
      <c r="L48" s="32">
        <f t="shared" si="2"/>
        <v>0.30555555555555552</v>
      </c>
      <c r="M48" s="32">
        <f t="shared" si="3"/>
        <v>0.3923611111111111</v>
      </c>
      <c r="N48" s="32">
        <f t="shared" si="4"/>
        <v>0.55555555555555547</v>
      </c>
      <c r="O48" s="32">
        <f t="shared" si="11"/>
        <v>0.63888888888888884</v>
      </c>
      <c r="P48" s="34">
        <f t="shared" si="12"/>
        <v>0.72222222222222221</v>
      </c>
    </row>
    <row r="49" spans="1:16" ht="15" customHeight="1" x14ac:dyDescent="0.25">
      <c r="A49" s="97">
        <f t="shared" si="7"/>
        <v>41</v>
      </c>
      <c r="B49" s="98" t="s">
        <v>66</v>
      </c>
      <c r="C49" s="127"/>
      <c r="D49" s="44" t="s">
        <v>56</v>
      </c>
      <c r="E49" s="40" t="s">
        <v>27</v>
      </c>
      <c r="F49" s="41" t="str">
        <f t="shared" si="8"/>
        <v>-</v>
      </c>
      <c r="G49" s="100">
        <v>1</v>
      </c>
      <c r="H49" s="63">
        <f t="shared" si="9"/>
        <v>50.5</v>
      </c>
      <c r="I49" s="32">
        <v>1.3888888888888889E-3</v>
      </c>
      <c r="J49" s="42">
        <f t="shared" si="10"/>
        <v>5.3472222222222227E-2</v>
      </c>
      <c r="K49" s="32">
        <f t="shared" si="1"/>
        <v>0.2583333333333333</v>
      </c>
      <c r="L49" s="32">
        <f t="shared" si="2"/>
        <v>0.30694444444444441</v>
      </c>
      <c r="M49" s="32">
        <f t="shared" si="3"/>
        <v>0.39374999999999999</v>
      </c>
      <c r="N49" s="32">
        <f t="shared" si="4"/>
        <v>0.55694444444444435</v>
      </c>
      <c r="O49" s="32">
        <f t="shared" si="11"/>
        <v>0.64027777777777772</v>
      </c>
      <c r="P49" s="34">
        <f t="shared" si="12"/>
        <v>0.72361111111111109</v>
      </c>
    </row>
    <row r="50" spans="1:16" ht="15" customHeight="1" x14ac:dyDescent="0.25">
      <c r="A50" s="97">
        <f t="shared" si="7"/>
        <v>42</v>
      </c>
      <c r="B50" s="98" t="s">
        <v>124</v>
      </c>
      <c r="C50" s="127">
        <v>713</v>
      </c>
      <c r="D50" s="44" t="s">
        <v>20</v>
      </c>
      <c r="E50" s="40" t="s">
        <v>25</v>
      </c>
      <c r="F50" s="41" t="str">
        <f t="shared" si="8"/>
        <v>-</v>
      </c>
      <c r="G50" s="95">
        <v>0.7</v>
      </c>
      <c r="H50" s="63">
        <f t="shared" si="9"/>
        <v>51.2</v>
      </c>
      <c r="I50" s="32">
        <v>1.3888888888888889E-3</v>
      </c>
      <c r="J50" s="42">
        <f t="shared" si="10"/>
        <v>5.4861111111111117E-2</v>
      </c>
      <c r="K50" s="32">
        <f t="shared" si="1"/>
        <v>0.25972222222222219</v>
      </c>
      <c r="L50" s="32">
        <f t="shared" si="2"/>
        <v>0.30833333333333329</v>
      </c>
      <c r="M50" s="32">
        <f t="shared" si="3"/>
        <v>0.39513888888888887</v>
      </c>
      <c r="N50" s="32">
        <f t="shared" si="4"/>
        <v>0.55833333333333324</v>
      </c>
      <c r="O50" s="32">
        <f t="shared" si="11"/>
        <v>0.64166666666666661</v>
      </c>
      <c r="P50" s="34">
        <f t="shared" si="12"/>
        <v>0.72499999999999998</v>
      </c>
    </row>
    <row r="51" spans="1:16" ht="22.5" customHeight="1" x14ac:dyDescent="0.25">
      <c r="A51" s="123">
        <f t="shared" si="7"/>
        <v>43</v>
      </c>
      <c r="B51" s="110" t="s">
        <v>123</v>
      </c>
      <c r="C51" s="127">
        <v>713</v>
      </c>
      <c r="D51" s="44" t="s">
        <v>57</v>
      </c>
      <c r="E51" s="40" t="s">
        <v>25</v>
      </c>
      <c r="F51" s="41" t="str">
        <f t="shared" si="8"/>
        <v>-</v>
      </c>
      <c r="G51" s="95">
        <v>0.4</v>
      </c>
      <c r="H51" s="63">
        <f t="shared" si="9"/>
        <v>51.6</v>
      </c>
      <c r="I51" s="32">
        <v>6.9444444444444447E-4</v>
      </c>
      <c r="J51" s="42">
        <f t="shared" si="10"/>
        <v>5.5555555555555559E-2</v>
      </c>
      <c r="K51" s="32">
        <f t="shared" si="1"/>
        <v>0.26041666666666663</v>
      </c>
      <c r="L51" s="32">
        <f t="shared" si="2"/>
        <v>0.30902777777777773</v>
      </c>
      <c r="M51" s="32">
        <f t="shared" si="3"/>
        <v>0.39583333333333331</v>
      </c>
      <c r="N51" s="32">
        <f t="shared" si="4"/>
        <v>0.55902777777777768</v>
      </c>
      <c r="O51" s="32">
        <f t="shared" si="11"/>
        <v>0.64236111111111105</v>
      </c>
      <c r="P51" s="34">
        <f t="shared" si="12"/>
        <v>0.72569444444444442</v>
      </c>
    </row>
    <row r="52" spans="1:16" ht="21.75" customHeight="1" x14ac:dyDescent="0.25">
      <c r="A52" s="123">
        <v>44</v>
      </c>
      <c r="B52" s="110" t="s">
        <v>67</v>
      </c>
      <c r="C52" s="127"/>
      <c r="D52" s="44" t="s">
        <v>57</v>
      </c>
      <c r="E52" s="40" t="s">
        <v>27</v>
      </c>
      <c r="F52" s="41" t="str">
        <f t="shared" si="8"/>
        <v>-</v>
      </c>
      <c r="G52" s="100">
        <v>1</v>
      </c>
      <c r="H52" s="63">
        <f t="shared" si="9"/>
        <v>52.6</v>
      </c>
      <c r="I52" s="32">
        <v>1.3888888888888889E-3</v>
      </c>
      <c r="J52" s="42">
        <f t="shared" si="10"/>
        <v>5.694444444444445E-2</v>
      </c>
      <c r="K52" s="32">
        <f t="shared" si="1"/>
        <v>0.26180555555555551</v>
      </c>
      <c r="L52" s="32">
        <f t="shared" si="2"/>
        <v>0.31041666666666662</v>
      </c>
      <c r="M52" s="32">
        <f t="shared" si="3"/>
        <v>0.3972222222222222</v>
      </c>
      <c r="N52" s="32">
        <f t="shared" si="4"/>
        <v>0.56041666666666656</v>
      </c>
      <c r="O52" s="32">
        <f t="shared" si="11"/>
        <v>0.64374999999999993</v>
      </c>
      <c r="P52" s="34">
        <f t="shared" si="12"/>
        <v>0.7270833333333333</v>
      </c>
    </row>
    <row r="53" spans="1:16" ht="15" customHeight="1" thickBot="1" x14ac:dyDescent="0.3">
      <c r="A53" s="136">
        <v>45</v>
      </c>
      <c r="B53" s="135" t="s">
        <v>38</v>
      </c>
      <c r="C53" s="130"/>
      <c r="D53" s="45"/>
      <c r="E53" s="46" t="s">
        <v>68</v>
      </c>
      <c r="F53" s="47" t="str">
        <f t="shared" si="8"/>
        <v>-</v>
      </c>
      <c r="G53" s="101">
        <v>1.4</v>
      </c>
      <c r="H53" s="75">
        <f t="shared" si="9"/>
        <v>54</v>
      </c>
      <c r="I53" s="33">
        <v>2.0833333333333333E-3</v>
      </c>
      <c r="J53" s="48">
        <f t="shared" si="10"/>
        <v>5.9027777777777783E-2</v>
      </c>
      <c r="K53" s="33">
        <f t="shared" si="1"/>
        <v>0.26388888888888884</v>
      </c>
      <c r="L53" s="33">
        <f t="shared" si="2"/>
        <v>0.31249999999999994</v>
      </c>
      <c r="M53" s="33">
        <f t="shared" si="3"/>
        <v>0.39930555555555552</v>
      </c>
      <c r="N53" s="33">
        <f t="shared" si="4"/>
        <v>0.56249999999999989</v>
      </c>
      <c r="O53" s="33">
        <f t="shared" si="11"/>
        <v>0.64583333333333326</v>
      </c>
      <c r="P53" s="35">
        <f t="shared" si="12"/>
        <v>0.72916666666666663</v>
      </c>
    </row>
    <row r="54" spans="1:16" ht="15" customHeight="1" x14ac:dyDescent="0.25">
      <c r="B54" s="53"/>
      <c r="C54" s="53"/>
      <c r="D54" s="54"/>
      <c r="E54" s="55"/>
      <c r="F54" s="56"/>
      <c r="G54" s="57"/>
      <c r="H54" s="58"/>
      <c r="I54" s="59"/>
      <c r="J54" s="60"/>
      <c r="K54" s="61"/>
      <c r="L54" s="59"/>
      <c r="M54" s="59"/>
      <c r="N54" s="59"/>
      <c r="O54" s="59"/>
      <c r="P54" s="59"/>
    </row>
    <row r="55" spans="1:16" x14ac:dyDescent="0.25">
      <c r="B55" s="137" t="s">
        <v>28</v>
      </c>
      <c r="C55" s="137"/>
      <c r="D55" s="138"/>
      <c r="E55" s="138"/>
      <c r="F55" s="138"/>
      <c r="G55" s="138"/>
      <c r="H55" s="138"/>
      <c r="I55" s="13"/>
      <c r="J55" s="14"/>
      <c r="K55" s="15"/>
      <c r="L55" s="16"/>
      <c r="M55" s="15"/>
      <c r="N55" s="16"/>
      <c r="O55" s="15"/>
      <c r="P55" s="23"/>
    </row>
    <row r="56" spans="1:16" x14ac:dyDescent="0.25">
      <c r="B56" s="17" t="s">
        <v>14</v>
      </c>
      <c r="C56" s="122"/>
      <c r="D56" s="21"/>
      <c r="E56" s="15"/>
      <c r="F56" s="15"/>
      <c r="G56" s="16"/>
      <c r="H56" s="16"/>
      <c r="I56" s="13"/>
      <c r="J56" s="14"/>
      <c r="K56" s="15"/>
      <c r="L56" s="16"/>
      <c r="M56" s="15"/>
      <c r="N56" s="16"/>
      <c r="O56" s="15"/>
      <c r="P56" s="23"/>
    </row>
    <row r="57" spans="1:16" x14ac:dyDescent="0.25">
      <c r="B57" s="25" t="s">
        <v>29</v>
      </c>
      <c r="C57" s="122"/>
      <c r="D57" s="21"/>
      <c r="E57" s="27"/>
      <c r="F57" s="27"/>
      <c r="G57" s="16"/>
      <c r="H57" s="16"/>
      <c r="I57" s="13"/>
      <c r="J57" s="14"/>
      <c r="K57" s="27"/>
      <c r="L57" s="16"/>
      <c r="M57" s="27"/>
      <c r="N57" s="16"/>
      <c r="O57" s="27"/>
      <c r="P57" s="27"/>
    </row>
    <row r="58" spans="1:16" x14ac:dyDescent="0.25">
      <c r="B58" s="122" t="s">
        <v>119</v>
      </c>
      <c r="C58" s="122"/>
      <c r="D58" s="21"/>
      <c r="E58" s="31"/>
      <c r="F58" s="31"/>
      <c r="G58" s="16"/>
      <c r="H58" s="16"/>
      <c r="I58" s="13"/>
      <c r="J58" s="14"/>
      <c r="K58" s="31"/>
      <c r="L58" s="16"/>
      <c r="M58" s="31"/>
      <c r="N58" s="16"/>
      <c r="O58" s="31"/>
      <c r="P58" s="31"/>
    </row>
    <row r="59" spans="1:16" x14ac:dyDescent="0.25">
      <c r="B59" s="139"/>
      <c r="C59" s="140"/>
      <c r="D59" s="140"/>
      <c r="E59" s="140"/>
      <c r="F59" s="140"/>
      <c r="G59" s="140"/>
      <c r="H59" s="140"/>
      <c r="I59" s="140"/>
      <c r="J59" s="140"/>
      <c r="K59" s="140"/>
      <c r="L59" s="16"/>
      <c r="M59" s="15"/>
      <c r="N59" s="16"/>
      <c r="O59" s="15"/>
      <c r="P59" s="23"/>
    </row>
    <row r="60" spans="1:16" x14ac:dyDescent="0.25"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24"/>
    </row>
    <row r="61" spans="1:16" x14ac:dyDescent="0.25">
      <c r="B61" s="17" t="s">
        <v>16</v>
      </c>
      <c r="C61" s="122"/>
      <c r="D61" s="21"/>
      <c r="E61" s="2"/>
      <c r="F61" s="2"/>
      <c r="G61" s="3"/>
      <c r="H61" s="3"/>
      <c r="I61" s="4"/>
      <c r="J61" s="5"/>
      <c r="K61" s="2"/>
      <c r="L61" s="3"/>
      <c r="M61" s="2"/>
      <c r="N61" s="3"/>
      <c r="O61" s="2"/>
      <c r="P61" s="2"/>
    </row>
    <row r="62" spans="1:16" x14ac:dyDescent="0.25">
      <c r="B62" s="17" t="s">
        <v>17</v>
      </c>
      <c r="C62" s="122"/>
      <c r="D62" s="21"/>
      <c r="E62" s="15"/>
      <c r="F62" s="15"/>
      <c r="G62" s="16"/>
      <c r="H62" s="16"/>
      <c r="I62" s="13"/>
      <c r="J62" s="14"/>
      <c r="K62" s="15"/>
      <c r="L62" s="16"/>
      <c r="M62" s="15"/>
      <c r="N62" s="16"/>
      <c r="O62" s="15"/>
      <c r="P62" s="23"/>
    </row>
    <row r="63" spans="1:16" x14ac:dyDescent="0.25">
      <c r="B63" s="137" t="s">
        <v>21</v>
      </c>
      <c r="C63" s="137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23"/>
    </row>
    <row r="64" spans="1:16" x14ac:dyDescent="0.25">
      <c r="B64" s="139" t="s">
        <v>120</v>
      </c>
      <c r="C64" s="139"/>
      <c r="D64" s="139"/>
      <c r="E64" s="140"/>
      <c r="F64" s="140"/>
      <c r="G64" s="140"/>
      <c r="H64" s="140"/>
      <c r="I64" s="140"/>
      <c r="J64" s="140"/>
      <c r="K64" s="140"/>
      <c r="L64" s="140"/>
      <c r="M64" s="2"/>
      <c r="N64" s="3"/>
      <c r="O64" s="2"/>
      <c r="P64" s="2"/>
    </row>
  </sheetData>
  <mergeCells count="18">
    <mergeCell ref="D6:D8"/>
    <mergeCell ref="J6:J8"/>
    <mergeCell ref="A6:A8"/>
    <mergeCell ref="E6:E8"/>
    <mergeCell ref="F6:F8"/>
    <mergeCell ref="G6:G8"/>
    <mergeCell ref="H6:H8"/>
    <mergeCell ref="I6:I8"/>
    <mergeCell ref="E2:I2"/>
    <mergeCell ref="E3:F3"/>
    <mergeCell ref="G3:L3"/>
    <mergeCell ref="E4:F4"/>
    <mergeCell ref="G4:H4"/>
    <mergeCell ref="B55:H55"/>
    <mergeCell ref="B59:K59"/>
    <mergeCell ref="B60:O60"/>
    <mergeCell ref="B63:O63"/>
    <mergeCell ref="B64:L64"/>
  </mergeCells>
  <pageMargins left="0.25" right="0.25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P64"/>
  <sheetViews>
    <sheetView tabSelected="1" topLeftCell="A53" zoomScale="110" zoomScaleNormal="110" workbookViewId="0">
      <selection activeCell="B64" sqref="B64:L64"/>
    </sheetView>
  </sheetViews>
  <sheetFormatPr defaultRowHeight="15" x14ac:dyDescent="0.25"/>
  <cols>
    <col min="2" max="2" width="49.28515625" bestFit="1" customWidth="1"/>
    <col min="3" max="3" width="8.7109375" customWidth="1"/>
  </cols>
  <sheetData>
    <row r="2" spans="1:16" x14ac:dyDescent="0.25">
      <c r="B2" s="28" t="s">
        <v>31</v>
      </c>
      <c r="C2" s="120"/>
      <c r="D2" s="19"/>
      <c r="E2" s="2"/>
      <c r="F2" s="2"/>
      <c r="G2" s="3"/>
      <c r="H2" s="3"/>
      <c r="I2" s="4"/>
      <c r="J2" s="5"/>
      <c r="K2" s="2"/>
      <c r="L2" s="3"/>
    </row>
    <row r="3" spans="1:16" x14ac:dyDescent="0.25">
      <c r="B3" s="116" t="s">
        <v>91</v>
      </c>
      <c r="C3" s="120"/>
      <c r="D3" s="19"/>
      <c r="E3" s="143" t="s">
        <v>0</v>
      </c>
      <c r="F3" s="143"/>
      <c r="G3" s="143"/>
      <c r="H3" s="143"/>
      <c r="I3" s="143"/>
      <c r="J3" s="5"/>
      <c r="K3" s="2"/>
      <c r="L3" s="3"/>
    </row>
    <row r="4" spans="1:16" x14ac:dyDescent="0.25">
      <c r="B4" s="116" t="s">
        <v>92</v>
      </c>
      <c r="C4" s="120"/>
      <c r="D4" s="19"/>
      <c r="E4" s="144" t="s">
        <v>1</v>
      </c>
      <c r="F4" s="144"/>
      <c r="G4" s="169" t="s">
        <v>32</v>
      </c>
      <c r="H4" s="170"/>
      <c r="I4" s="170"/>
      <c r="J4" s="170"/>
      <c r="K4" s="170"/>
      <c r="L4" s="170"/>
    </row>
    <row r="5" spans="1:16" x14ac:dyDescent="0.25">
      <c r="B5" s="29"/>
      <c r="C5" s="121"/>
      <c r="D5" s="20"/>
      <c r="E5" s="146" t="s">
        <v>2</v>
      </c>
      <c r="F5" s="146"/>
      <c r="G5" s="147"/>
      <c r="H5" s="147"/>
      <c r="I5" s="6"/>
      <c r="J5" s="7"/>
      <c r="K5" s="26"/>
      <c r="L5" s="9"/>
    </row>
    <row r="6" spans="1:16" ht="15.75" thickBot="1" x14ac:dyDescent="0.3"/>
    <row r="7" spans="1:16" ht="15" customHeight="1" x14ac:dyDescent="0.25">
      <c r="A7" s="167" t="s">
        <v>86</v>
      </c>
      <c r="B7" s="76" t="s">
        <v>3</v>
      </c>
      <c r="C7" s="131"/>
      <c r="D7" s="158" t="s">
        <v>18</v>
      </c>
      <c r="E7" s="161" t="s">
        <v>4</v>
      </c>
      <c r="F7" s="161" t="s">
        <v>5</v>
      </c>
      <c r="G7" s="161" t="s">
        <v>6</v>
      </c>
      <c r="H7" s="161" t="s">
        <v>7</v>
      </c>
      <c r="I7" s="164" t="s">
        <v>8</v>
      </c>
      <c r="J7" s="164" t="s">
        <v>9</v>
      </c>
      <c r="K7" s="64" t="s">
        <v>30</v>
      </c>
      <c r="L7" s="64" t="s">
        <v>30</v>
      </c>
      <c r="M7" s="65" t="s">
        <v>30</v>
      </c>
      <c r="N7" s="65" t="s">
        <v>30</v>
      </c>
      <c r="O7" s="65" t="s">
        <v>30</v>
      </c>
      <c r="P7" s="66" t="s">
        <v>69</v>
      </c>
    </row>
    <row r="8" spans="1:16" x14ac:dyDescent="0.25">
      <c r="A8" s="168"/>
      <c r="B8" s="77" t="s">
        <v>10</v>
      </c>
      <c r="C8" s="132" t="s">
        <v>117</v>
      </c>
      <c r="D8" s="159"/>
      <c r="E8" s="162"/>
      <c r="F8" s="162"/>
      <c r="G8" s="162"/>
      <c r="H8" s="162"/>
      <c r="I8" s="165"/>
      <c r="J8" s="165"/>
      <c r="K8" s="68" t="s">
        <v>11</v>
      </c>
      <c r="L8" s="68" t="s">
        <v>11</v>
      </c>
      <c r="M8" s="68" t="s">
        <v>12</v>
      </c>
      <c r="N8" s="68" t="s">
        <v>11</v>
      </c>
      <c r="O8" s="68" t="s">
        <v>11</v>
      </c>
      <c r="P8" s="78" t="s">
        <v>11</v>
      </c>
    </row>
    <row r="9" spans="1:16" ht="15.75" thickBot="1" x14ac:dyDescent="0.3">
      <c r="A9" s="168"/>
      <c r="B9" s="80" t="s">
        <v>19</v>
      </c>
      <c r="C9" s="133"/>
      <c r="D9" s="160"/>
      <c r="E9" s="163"/>
      <c r="F9" s="163"/>
      <c r="G9" s="163"/>
      <c r="H9" s="163"/>
      <c r="I9" s="166"/>
      <c r="J9" s="166"/>
      <c r="K9" s="81" t="s">
        <v>111</v>
      </c>
      <c r="L9" s="81" t="s">
        <v>112</v>
      </c>
      <c r="M9" s="81" t="s">
        <v>113</v>
      </c>
      <c r="N9" s="81" t="s">
        <v>114</v>
      </c>
      <c r="O9" s="81" t="s">
        <v>115</v>
      </c>
      <c r="P9" s="82" t="s">
        <v>108</v>
      </c>
    </row>
    <row r="10" spans="1:16" x14ac:dyDescent="0.25">
      <c r="A10" s="90">
        <v>1</v>
      </c>
      <c r="B10" s="102" t="s">
        <v>38</v>
      </c>
      <c r="C10" s="134"/>
      <c r="D10" s="79"/>
      <c r="E10" s="103" t="s">
        <v>68</v>
      </c>
      <c r="F10" s="67" t="str">
        <f t="shared" ref="F10" si="0">IF(G10&gt;0.9,G10/I10/24,"-")</f>
        <v>-</v>
      </c>
      <c r="G10" s="104">
        <v>0</v>
      </c>
      <c r="H10" s="105">
        <v>0</v>
      </c>
      <c r="I10" s="106" t="s">
        <v>13</v>
      </c>
      <c r="J10" s="107" t="s">
        <v>13</v>
      </c>
      <c r="K10" s="108">
        <v>0.2638888888888889</v>
      </c>
      <c r="L10" s="108">
        <v>0.3125</v>
      </c>
      <c r="M10" s="108">
        <v>0.47222222222222227</v>
      </c>
      <c r="N10" s="108">
        <v>0.61111111111111105</v>
      </c>
      <c r="O10" s="108">
        <v>0.66666666666666663</v>
      </c>
      <c r="P10" s="109">
        <v>0.72916666666666663</v>
      </c>
    </row>
    <row r="11" spans="1:16" x14ac:dyDescent="0.25">
      <c r="A11" s="90">
        <f>SUM(A10+1)</f>
        <v>2</v>
      </c>
      <c r="B11" s="110" t="s">
        <v>72</v>
      </c>
      <c r="C11" s="127"/>
      <c r="D11" s="39" t="s">
        <v>23</v>
      </c>
      <c r="E11" s="62" t="s">
        <v>27</v>
      </c>
      <c r="F11" s="41" t="str">
        <f>IF(G11&gt;2.9,G11/I11/24,"-")</f>
        <v>-</v>
      </c>
      <c r="G11" s="111">
        <v>1.6</v>
      </c>
      <c r="H11" s="63">
        <f>H10+G11</f>
        <v>1.6</v>
      </c>
      <c r="I11" s="32">
        <v>2.0833333333333333E-3</v>
      </c>
      <c r="J11" s="42">
        <f>I11+J10</f>
        <v>2.0833333333333333E-3</v>
      </c>
      <c r="K11" s="32">
        <f t="shared" ref="K11:K52" si="1">K10+I11</f>
        <v>0.26597222222222222</v>
      </c>
      <c r="L11" s="32">
        <f t="shared" ref="L11:L35" si="2">L10+I11</f>
        <v>0.31458333333333333</v>
      </c>
      <c r="M11" s="32">
        <f t="shared" ref="M11:M52" si="3">M10+I11</f>
        <v>0.47430555555555559</v>
      </c>
      <c r="N11" s="32">
        <f t="shared" ref="N11:N52" si="4">N10+I11</f>
        <v>0.61319444444444438</v>
      </c>
      <c r="O11" s="32">
        <f t="shared" ref="O11:O52" si="5">O10+I11</f>
        <v>0.66874999999999996</v>
      </c>
      <c r="P11" s="34">
        <f t="shared" ref="P11:P52" si="6">P10+I11</f>
        <v>0.73124999999999996</v>
      </c>
    </row>
    <row r="12" spans="1:16" x14ac:dyDescent="0.25">
      <c r="A12" s="90">
        <f t="shared" ref="A12:A52" si="7">SUM(A11+1)</f>
        <v>3</v>
      </c>
      <c r="B12" s="110" t="s">
        <v>73</v>
      </c>
      <c r="C12" s="127"/>
      <c r="D12" s="39" t="s">
        <v>22</v>
      </c>
      <c r="E12" s="62" t="s">
        <v>27</v>
      </c>
      <c r="F12" s="41" t="str">
        <f t="shared" ref="F12:F52" si="8">IF(G12&gt;2.9,G12/I12/24,"-")</f>
        <v>-</v>
      </c>
      <c r="G12" s="111">
        <v>0.4</v>
      </c>
      <c r="H12" s="63">
        <f t="shared" ref="H12:H52" si="9">H11+G12</f>
        <v>2</v>
      </c>
      <c r="I12" s="32">
        <v>6.9444444444444447E-4</v>
      </c>
      <c r="J12" s="42">
        <f t="shared" ref="J12:J52" si="10">I12+J11</f>
        <v>2.7777777777777779E-3</v>
      </c>
      <c r="K12" s="32">
        <f t="shared" si="1"/>
        <v>0.26666666666666666</v>
      </c>
      <c r="L12" s="32">
        <f t="shared" si="2"/>
        <v>0.31527777777777777</v>
      </c>
      <c r="M12" s="32">
        <f t="shared" si="3"/>
        <v>0.47500000000000003</v>
      </c>
      <c r="N12" s="32">
        <f t="shared" si="4"/>
        <v>0.61388888888888882</v>
      </c>
      <c r="O12" s="32">
        <f t="shared" si="5"/>
        <v>0.6694444444444444</v>
      </c>
      <c r="P12" s="34">
        <f t="shared" si="6"/>
        <v>0.7319444444444444</v>
      </c>
    </row>
    <row r="13" spans="1:16" x14ac:dyDescent="0.25">
      <c r="A13" s="90">
        <f t="shared" si="7"/>
        <v>4</v>
      </c>
      <c r="B13" s="110" t="s">
        <v>125</v>
      </c>
      <c r="C13" s="127">
        <v>713</v>
      </c>
      <c r="D13" s="39" t="s">
        <v>58</v>
      </c>
      <c r="E13" s="62" t="s">
        <v>25</v>
      </c>
      <c r="F13" s="41" t="str">
        <f t="shared" si="8"/>
        <v>-</v>
      </c>
      <c r="G13" s="111">
        <v>0.8</v>
      </c>
      <c r="H13" s="63">
        <f t="shared" si="9"/>
        <v>2.8</v>
      </c>
      <c r="I13" s="32">
        <v>1.3888888888888889E-3</v>
      </c>
      <c r="J13" s="42">
        <f t="shared" si="10"/>
        <v>4.1666666666666666E-3</v>
      </c>
      <c r="K13" s="32">
        <f t="shared" si="1"/>
        <v>0.26805555555555555</v>
      </c>
      <c r="L13" s="32">
        <f t="shared" si="2"/>
        <v>0.31666666666666665</v>
      </c>
      <c r="M13" s="32">
        <f t="shared" si="3"/>
        <v>0.47638888888888892</v>
      </c>
      <c r="N13" s="32">
        <f t="shared" si="4"/>
        <v>0.6152777777777777</v>
      </c>
      <c r="O13" s="32">
        <f t="shared" si="5"/>
        <v>0.67083333333333328</v>
      </c>
      <c r="P13" s="34">
        <f t="shared" si="6"/>
        <v>0.73333333333333328</v>
      </c>
    </row>
    <row r="14" spans="1:16" x14ac:dyDescent="0.25">
      <c r="A14" s="90">
        <f t="shared" si="7"/>
        <v>5</v>
      </c>
      <c r="B14" s="110" t="s">
        <v>74</v>
      </c>
      <c r="C14" s="127"/>
      <c r="D14" s="39" t="s">
        <v>20</v>
      </c>
      <c r="E14" s="62" t="s">
        <v>27</v>
      </c>
      <c r="F14" s="41" t="str">
        <f t="shared" si="8"/>
        <v>-</v>
      </c>
      <c r="G14" s="111">
        <v>0.5</v>
      </c>
      <c r="H14" s="63">
        <f t="shared" si="9"/>
        <v>3.3</v>
      </c>
      <c r="I14" s="32">
        <v>6.9444444444444447E-4</v>
      </c>
      <c r="J14" s="42">
        <f t="shared" si="10"/>
        <v>4.8611111111111112E-3</v>
      </c>
      <c r="K14" s="32">
        <f t="shared" si="1"/>
        <v>0.26874999999999999</v>
      </c>
      <c r="L14" s="32">
        <f t="shared" si="2"/>
        <v>0.31736111111111109</v>
      </c>
      <c r="M14" s="32">
        <f t="shared" si="3"/>
        <v>0.47708333333333336</v>
      </c>
      <c r="N14" s="32">
        <f t="shared" si="4"/>
        <v>0.61597222222222214</v>
      </c>
      <c r="O14" s="32">
        <f t="shared" si="5"/>
        <v>0.67152777777777772</v>
      </c>
      <c r="P14" s="34">
        <f t="shared" si="6"/>
        <v>0.73402777777777772</v>
      </c>
    </row>
    <row r="15" spans="1:16" x14ac:dyDescent="0.25">
      <c r="A15" s="90">
        <f t="shared" si="7"/>
        <v>6</v>
      </c>
      <c r="B15" s="110" t="s">
        <v>75</v>
      </c>
      <c r="C15" s="127"/>
      <c r="D15" s="39" t="s">
        <v>76</v>
      </c>
      <c r="E15" s="62" t="s">
        <v>27</v>
      </c>
      <c r="F15" s="41" t="str">
        <f t="shared" si="8"/>
        <v>-</v>
      </c>
      <c r="G15" s="111">
        <v>1.1000000000000001</v>
      </c>
      <c r="H15" s="63">
        <f t="shared" si="9"/>
        <v>4.4000000000000004</v>
      </c>
      <c r="I15" s="32">
        <v>1.3888888888888889E-3</v>
      </c>
      <c r="J15" s="42">
        <f t="shared" si="10"/>
        <v>6.2500000000000003E-3</v>
      </c>
      <c r="K15" s="32">
        <f t="shared" si="1"/>
        <v>0.27013888888888887</v>
      </c>
      <c r="L15" s="32">
        <f t="shared" si="2"/>
        <v>0.31874999999999998</v>
      </c>
      <c r="M15" s="32">
        <f t="shared" si="3"/>
        <v>0.47847222222222224</v>
      </c>
      <c r="N15" s="32">
        <f t="shared" si="4"/>
        <v>0.61736111111111103</v>
      </c>
      <c r="O15" s="32">
        <f t="shared" si="5"/>
        <v>0.67291666666666661</v>
      </c>
      <c r="P15" s="34">
        <f t="shared" si="6"/>
        <v>0.73541666666666661</v>
      </c>
    </row>
    <row r="16" spans="1:16" x14ac:dyDescent="0.25">
      <c r="A16" s="90">
        <f t="shared" si="7"/>
        <v>7</v>
      </c>
      <c r="B16" s="110" t="s">
        <v>77</v>
      </c>
      <c r="C16" s="127"/>
      <c r="D16" s="39" t="s">
        <v>76</v>
      </c>
      <c r="E16" s="62" t="s">
        <v>27</v>
      </c>
      <c r="F16" s="41" t="str">
        <f t="shared" si="8"/>
        <v>-</v>
      </c>
      <c r="G16" s="111">
        <v>1.8</v>
      </c>
      <c r="H16" s="63">
        <f t="shared" si="9"/>
        <v>6.2</v>
      </c>
      <c r="I16" s="32">
        <v>2.0833333333333333E-3</v>
      </c>
      <c r="J16" s="42">
        <f t="shared" si="10"/>
        <v>8.3333333333333332E-3</v>
      </c>
      <c r="K16" s="32">
        <f t="shared" si="1"/>
        <v>0.2722222222222222</v>
      </c>
      <c r="L16" s="32">
        <f t="shared" si="2"/>
        <v>0.3208333333333333</v>
      </c>
      <c r="M16" s="32">
        <f t="shared" si="3"/>
        <v>0.48055555555555557</v>
      </c>
      <c r="N16" s="32">
        <f t="shared" si="4"/>
        <v>0.61944444444444435</v>
      </c>
      <c r="O16" s="32">
        <f t="shared" si="5"/>
        <v>0.67499999999999993</v>
      </c>
      <c r="P16" s="34">
        <f t="shared" si="6"/>
        <v>0.73749999999999993</v>
      </c>
    </row>
    <row r="17" spans="1:16" x14ac:dyDescent="0.25">
      <c r="A17" s="90">
        <f t="shared" si="7"/>
        <v>8</v>
      </c>
      <c r="B17" s="110" t="s">
        <v>63</v>
      </c>
      <c r="C17" s="127"/>
      <c r="D17" s="39" t="s">
        <v>20</v>
      </c>
      <c r="E17" s="62" t="s">
        <v>27</v>
      </c>
      <c r="F17" s="41" t="str">
        <f t="shared" si="8"/>
        <v>-</v>
      </c>
      <c r="G17" s="111">
        <v>2.5</v>
      </c>
      <c r="H17" s="63">
        <f>H16+G17</f>
        <v>8.6999999999999993</v>
      </c>
      <c r="I17" s="32">
        <v>2.0833333333333333E-3</v>
      </c>
      <c r="J17" s="42">
        <f t="shared" si="10"/>
        <v>1.0416666666666666E-2</v>
      </c>
      <c r="K17" s="32">
        <f t="shared" si="1"/>
        <v>0.27430555555555552</v>
      </c>
      <c r="L17" s="32">
        <f t="shared" si="2"/>
        <v>0.32291666666666663</v>
      </c>
      <c r="M17" s="32">
        <f t="shared" si="3"/>
        <v>0.4826388888888889</v>
      </c>
      <c r="N17" s="32">
        <f t="shared" si="4"/>
        <v>0.62152777777777768</v>
      </c>
      <c r="O17" s="32">
        <f t="shared" si="5"/>
        <v>0.67708333333333326</v>
      </c>
      <c r="P17" s="34">
        <f t="shared" si="6"/>
        <v>0.73958333333333326</v>
      </c>
    </row>
    <row r="18" spans="1:16" x14ac:dyDescent="0.25">
      <c r="A18" s="90">
        <f t="shared" si="7"/>
        <v>9</v>
      </c>
      <c r="B18" s="110" t="s">
        <v>61</v>
      </c>
      <c r="C18" s="127"/>
      <c r="D18" s="39" t="s">
        <v>57</v>
      </c>
      <c r="E18" s="62" t="s">
        <v>27</v>
      </c>
      <c r="F18" s="41" t="str">
        <f t="shared" si="8"/>
        <v>-</v>
      </c>
      <c r="G18" s="111">
        <v>0.9</v>
      </c>
      <c r="H18" s="63">
        <f t="shared" ref="H18" si="11">H17+G18</f>
        <v>9.6</v>
      </c>
      <c r="I18" s="32">
        <v>1.3888888888888889E-3</v>
      </c>
      <c r="J18" s="42">
        <f t="shared" si="10"/>
        <v>1.1805555555555555E-2</v>
      </c>
      <c r="K18" s="32">
        <f t="shared" si="1"/>
        <v>0.27569444444444441</v>
      </c>
      <c r="L18" s="32">
        <f t="shared" si="2"/>
        <v>0.32430555555555551</v>
      </c>
      <c r="M18" s="32">
        <f t="shared" si="3"/>
        <v>0.48402777777777778</v>
      </c>
      <c r="N18" s="32">
        <f t="shared" si="4"/>
        <v>0.62291666666666656</v>
      </c>
      <c r="O18" s="32">
        <f t="shared" si="5"/>
        <v>0.67847222222222214</v>
      </c>
      <c r="P18" s="34">
        <f t="shared" si="6"/>
        <v>0.74097222222222214</v>
      </c>
    </row>
    <row r="19" spans="1:16" x14ac:dyDescent="0.25">
      <c r="A19" s="90">
        <v>10</v>
      </c>
      <c r="B19" s="110" t="s">
        <v>61</v>
      </c>
      <c r="C19" s="127"/>
      <c r="D19" s="39" t="s">
        <v>59</v>
      </c>
      <c r="E19" s="62" t="s">
        <v>27</v>
      </c>
      <c r="F19" s="41" t="str">
        <f t="shared" si="8"/>
        <v>-</v>
      </c>
      <c r="G19" s="111">
        <v>0.4</v>
      </c>
      <c r="H19" s="63">
        <v>10</v>
      </c>
      <c r="I19" s="32">
        <v>6.9444444444444447E-4</v>
      </c>
      <c r="J19" s="42">
        <v>1.2499999999999999E-2</v>
      </c>
      <c r="K19" s="32">
        <v>0.27638888888888885</v>
      </c>
      <c r="L19" s="32">
        <v>0.32500000000000001</v>
      </c>
      <c r="M19" s="32">
        <v>0.48472222222222222</v>
      </c>
      <c r="N19" s="32">
        <v>0.62361111111111112</v>
      </c>
      <c r="O19" s="32">
        <v>0.6791666666666667</v>
      </c>
      <c r="P19" s="34">
        <v>0.7416666666666667</v>
      </c>
    </row>
    <row r="20" spans="1:16" x14ac:dyDescent="0.25">
      <c r="A20" s="90">
        <f t="shared" si="7"/>
        <v>11</v>
      </c>
      <c r="B20" s="110" t="s">
        <v>61</v>
      </c>
      <c r="C20" s="127"/>
      <c r="D20" s="39" t="s">
        <v>56</v>
      </c>
      <c r="E20" s="62" t="s">
        <v>27</v>
      </c>
      <c r="F20" s="41" t="str">
        <f t="shared" si="8"/>
        <v>-</v>
      </c>
      <c r="G20" s="111">
        <v>0.7</v>
      </c>
      <c r="H20" s="63">
        <f t="shared" si="9"/>
        <v>10.7</v>
      </c>
      <c r="I20" s="32">
        <v>6.9444444444444447E-4</v>
      </c>
      <c r="J20" s="42">
        <f t="shared" si="10"/>
        <v>1.3194444444444443E-2</v>
      </c>
      <c r="K20" s="32">
        <f t="shared" si="1"/>
        <v>0.27708333333333329</v>
      </c>
      <c r="L20" s="32">
        <f t="shared" si="2"/>
        <v>0.32569444444444445</v>
      </c>
      <c r="M20" s="32">
        <f t="shared" si="3"/>
        <v>0.48541666666666666</v>
      </c>
      <c r="N20" s="32">
        <f t="shared" si="4"/>
        <v>0.62430555555555556</v>
      </c>
      <c r="O20" s="32">
        <f t="shared" si="5"/>
        <v>0.67986111111111114</v>
      </c>
      <c r="P20" s="34">
        <f t="shared" si="6"/>
        <v>0.74236111111111114</v>
      </c>
    </row>
    <row r="21" spans="1:16" x14ac:dyDescent="0.25">
      <c r="A21" s="90">
        <f t="shared" si="7"/>
        <v>12</v>
      </c>
      <c r="B21" s="110" t="s">
        <v>78</v>
      </c>
      <c r="C21" s="127"/>
      <c r="D21" s="39" t="s">
        <v>70</v>
      </c>
      <c r="E21" s="62" t="s">
        <v>27</v>
      </c>
      <c r="F21" s="41" t="str">
        <f t="shared" si="8"/>
        <v>-</v>
      </c>
      <c r="G21" s="111">
        <v>0.4</v>
      </c>
      <c r="H21" s="63">
        <f t="shared" si="9"/>
        <v>11.1</v>
      </c>
      <c r="I21" s="32">
        <v>6.9444444444444447E-4</v>
      </c>
      <c r="J21" s="42">
        <f t="shared" si="10"/>
        <v>1.3888888888888886E-2</v>
      </c>
      <c r="K21" s="32">
        <f t="shared" si="1"/>
        <v>0.27777777777777773</v>
      </c>
      <c r="L21" s="32">
        <f t="shared" si="2"/>
        <v>0.3263888888888889</v>
      </c>
      <c r="M21" s="32">
        <f t="shared" si="3"/>
        <v>0.4861111111111111</v>
      </c>
      <c r="N21" s="32">
        <f t="shared" si="4"/>
        <v>0.625</v>
      </c>
      <c r="O21" s="32">
        <f t="shared" si="5"/>
        <v>0.68055555555555558</v>
      </c>
      <c r="P21" s="34">
        <f t="shared" si="6"/>
        <v>0.74305555555555558</v>
      </c>
    </row>
    <row r="22" spans="1:16" x14ac:dyDescent="0.25">
      <c r="A22" s="90">
        <f t="shared" si="7"/>
        <v>13</v>
      </c>
      <c r="B22" s="110" t="s">
        <v>78</v>
      </c>
      <c r="C22" s="127"/>
      <c r="D22" s="39" t="s">
        <v>58</v>
      </c>
      <c r="E22" s="62" t="s">
        <v>27</v>
      </c>
      <c r="F22" s="41" t="str">
        <f t="shared" si="8"/>
        <v>-</v>
      </c>
      <c r="G22" s="111">
        <v>0.5</v>
      </c>
      <c r="H22" s="63">
        <f t="shared" si="9"/>
        <v>11.6</v>
      </c>
      <c r="I22" s="32">
        <v>6.9444444444444447E-4</v>
      </c>
      <c r="J22" s="42">
        <f t="shared" si="10"/>
        <v>1.458333333333333E-2</v>
      </c>
      <c r="K22" s="32">
        <f t="shared" si="1"/>
        <v>0.27847222222222218</v>
      </c>
      <c r="L22" s="32">
        <f t="shared" si="2"/>
        <v>0.32708333333333334</v>
      </c>
      <c r="M22" s="32">
        <f t="shared" si="3"/>
        <v>0.48680555555555555</v>
      </c>
      <c r="N22" s="32">
        <f t="shared" si="4"/>
        <v>0.62569444444444444</v>
      </c>
      <c r="O22" s="32">
        <f t="shared" si="5"/>
        <v>0.68125000000000002</v>
      </c>
      <c r="P22" s="34">
        <f t="shared" si="6"/>
        <v>0.74375000000000002</v>
      </c>
    </row>
    <row r="23" spans="1:16" x14ac:dyDescent="0.25">
      <c r="A23" s="90">
        <f t="shared" si="7"/>
        <v>14</v>
      </c>
      <c r="B23" s="110" t="s">
        <v>60</v>
      </c>
      <c r="C23" s="127"/>
      <c r="D23" s="39" t="s">
        <v>71</v>
      </c>
      <c r="E23" s="62" t="s">
        <v>27</v>
      </c>
      <c r="F23" s="41" t="str">
        <f t="shared" si="8"/>
        <v>-</v>
      </c>
      <c r="G23" s="111">
        <v>0.7</v>
      </c>
      <c r="H23" s="63">
        <f t="shared" si="9"/>
        <v>12.299999999999999</v>
      </c>
      <c r="I23" s="32">
        <v>6.9444444444444447E-4</v>
      </c>
      <c r="J23" s="42">
        <f t="shared" si="10"/>
        <v>1.5277777777777774E-2</v>
      </c>
      <c r="K23" s="32">
        <f t="shared" si="1"/>
        <v>0.27916666666666662</v>
      </c>
      <c r="L23" s="32">
        <f t="shared" si="2"/>
        <v>0.32777777777777778</v>
      </c>
      <c r="M23" s="32">
        <f t="shared" si="3"/>
        <v>0.48749999999999999</v>
      </c>
      <c r="N23" s="32">
        <f t="shared" si="4"/>
        <v>0.62638888888888888</v>
      </c>
      <c r="O23" s="32">
        <f t="shared" si="5"/>
        <v>0.68194444444444446</v>
      </c>
      <c r="P23" s="34">
        <f t="shared" si="6"/>
        <v>0.74444444444444446</v>
      </c>
    </row>
    <row r="24" spans="1:16" x14ac:dyDescent="0.25">
      <c r="A24" s="90">
        <f t="shared" si="7"/>
        <v>15</v>
      </c>
      <c r="B24" s="110" t="s">
        <v>37</v>
      </c>
      <c r="C24" s="127"/>
      <c r="D24" s="39"/>
      <c r="E24" s="62" t="s">
        <v>27</v>
      </c>
      <c r="F24" s="41">
        <f t="shared" si="8"/>
        <v>54</v>
      </c>
      <c r="G24" s="111">
        <v>3.6</v>
      </c>
      <c r="H24" s="63">
        <f t="shared" si="9"/>
        <v>15.899999999999999</v>
      </c>
      <c r="I24" s="32">
        <v>2.7777777777777779E-3</v>
      </c>
      <c r="J24" s="42">
        <f t="shared" si="10"/>
        <v>1.805555555555555E-2</v>
      </c>
      <c r="K24" s="32">
        <f t="shared" si="1"/>
        <v>0.28194444444444439</v>
      </c>
      <c r="L24" s="32">
        <f t="shared" si="2"/>
        <v>0.33055555555555555</v>
      </c>
      <c r="M24" s="32">
        <f t="shared" si="3"/>
        <v>0.49027777777777776</v>
      </c>
      <c r="N24" s="32">
        <f t="shared" si="4"/>
        <v>0.62916666666666665</v>
      </c>
      <c r="O24" s="32">
        <f t="shared" si="5"/>
        <v>0.68472222222222223</v>
      </c>
      <c r="P24" s="34">
        <f t="shared" si="6"/>
        <v>0.74722222222222223</v>
      </c>
    </row>
    <row r="25" spans="1:16" x14ac:dyDescent="0.25">
      <c r="A25" s="90">
        <f t="shared" si="7"/>
        <v>16</v>
      </c>
      <c r="B25" s="110" t="s">
        <v>36</v>
      </c>
      <c r="C25" s="127"/>
      <c r="D25" s="39"/>
      <c r="E25" s="62" t="s">
        <v>27</v>
      </c>
      <c r="F25" s="41" t="str">
        <f t="shared" si="8"/>
        <v>-</v>
      </c>
      <c r="G25" s="111">
        <v>1.1000000000000001</v>
      </c>
      <c r="H25" s="63">
        <f t="shared" si="9"/>
        <v>17</v>
      </c>
      <c r="I25" s="32">
        <v>1.3888888888888889E-3</v>
      </c>
      <c r="J25" s="42">
        <f t="shared" si="10"/>
        <v>1.9444444444444438E-2</v>
      </c>
      <c r="K25" s="32">
        <f t="shared" si="1"/>
        <v>0.28333333333333327</v>
      </c>
      <c r="L25" s="32">
        <f t="shared" si="2"/>
        <v>0.33194444444444443</v>
      </c>
      <c r="M25" s="32">
        <f t="shared" si="3"/>
        <v>0.49166666666666664</v>
      </c>
      <c r="N25" s="32">
        <f t="shared" si="4"/>
        <v>0.63055555555555554</v>
      </c>
      <c r="O25" s="32">
        <f t="shared" si="5"/>
        <v>0.68611111111111112</v>
      </c>
      <c r="P25" s="34">
        <f t="shared" si="6"/>
        <v>0.74861111111111112</v>
      </c>
    </row>
    <row r="26" spans="1:16" x14ac:dyDescent="0.25">
      <c r="A26" s="90">
        <f t="shared" si="7"/>
        <v>17</v>
      </c>
      <c r="B26" s="110" t="s">
        <v>35</v>
      </c>
      <c r="C26" s="127"/>
      <c r="D26" s="39"/>
      <c r="E26" s="62" t="s">
        <v>27</v>
      </c>
      <c r="F26" s="41" t="str">
        <f t="shared" si="8"/>
        <v>-</v>
      </c>
      <c r="G26" s="111">
        <v>1.5</v>
      </c>
      <c r="H26" s="63">
        <f t="shared" si="9"/>
        <v>18.5</v>
      </c>
      <c r="I26" s="32">
        <v>1.3888888888888889E-3</v>
      </c>
      <c r="J26" s="42">
        <f t="shared" si="10"/>
        <v>2.0833333333333325E-2</v>
      </c>
      <c r="K26" s="32">
        <f t="shared" si="1"/>
        <v>0.28472222222222215</v>
      </c>
      <c r="L26" s="32">
        <f t="shared" si="2"/>
        <v>0.33333333333333331</v>
      </c>
      <c r="M26" s="32">
        <f t="shared" si="3"/>
        <v>0.49305555555555552</v>
      </c>
      <c r="N26" s="32">
        <f t="shared" si="4"/>
        <v>0.63194444444444442</v>
      </c>
      <c r="O26" s="32">
        <f t="shared" si="5"/>
        <v>0.6875</v>
      </c>
      <c r="P26" s="34">
        <f t="shared" si="6"/>
        <v>0.75</v>
      </c>
    </row>
    <row r="27" spans="1:16" x14ac:dyDescent="0.25">
      <c r="A27" s="94">
        <f t="shared" si="7"/>
        <v>18</v>
      </c>
      <c r="B27" s="110" t="s">
        <v>34</v>
      </c>
      <c r="C27" s="127"/>
      <c r="D27" s="44"/>
      <c r="E27" s="40" t="s">
        <v>24</v>
      </c>
      <c r="F27" s="41" t="str">
        <f t="shared" si="8"/>
        <v>-</v>
      </c>
      <c r="G27" s="111">
        <v>2.8</v>
      </c>
      <c r="H27" s="63">
        <f t="shared" si="9"/>
        <v>21.3</v>
      </c>
      <c r="I27" s="32">
        <v>2.7777777777777779E-3</v>
      </c>
      <c r="J27" s="42">
        <f t="shared" si="10"/>
        <v>2.3611111111111104E-2</v>
      </c>
      <c r="K27" s="32">
        <f t="shared" si="1"/>
        <v>0.28749999999999992</v>
      </c>
      <c r="L27" s="32">
        <f t="shared" si="2"/>
        <v>0.33611111111111108</v>
      </c>
      <c r="M27" s="32">
        <f t="shared" si="3"/>
        <v>0.49583333333333329</v>
      </c>
      <c r="N27" s="32">
        <f t="shared" si="4"/>
        <v>0.63472222222222219</v>
      </c>
      <c r="O27" s="32">
        <f t="shared" si="5"/>
        <v>0.69027777777777777</v>
      </c>
      <c r="P27" s="34">
        <f t="shared" si="6"/>
        <v>0.75277777777777777</v>
      </c>
    </row>
    <row r="28" spans="1:16" x14ac:dyDescent="0.25">
      <c r="A28" s="94">
        <f t="shared" si="7"/>
        <v>19</v>
      </c>
      <c r="B28" s="110" t="s">
        <v>90</v>
      </c>
      <c r="C28" s="127"/>
      <c r="D28" s="44"/>
      <c r="E28" s="40" t="s">
        <v>24</v>
      </c>
      <c r="F28" s="41" t="str">
        <f t="shared" si="8"/>
        <v>-</v>
      </c>
      <c r="G28" s="111">
        <v>2.5</v>
      </c>
      <c r="H28" s="63">
        <f t="shared" si="9"/>
        <v>23.8</v>
      </c>
      <c r="I28" s="32">
        <v>2.0833333333333333E-3</v>
      </c>
      <c r="J28" s="42">
        <f t="shared" si="10"/>
        <v>2.5694444444444436E-2</v>
      </c>
      <c r="K28" s="32">
        <f t="shared" si="1"/>
        <v>0.28958333333333325</v>
      </c>
      <c r="L28" s="32">
        <f t="shared" si="2"/>
        <v>0.33819444444444441</v>
      </c>
      <c r="M28" s="32">
        <f t="shared" si="3"/>
        <v>0.49791666666666662</v>
      </c>
      <c r="N28" s="32">
        <f t="shared" si="4"/>
        <v>0.63680555555555551</v>
      </c>
      <c r="O28" s="32">
        <f t="shared" si="5"/>
        <v>0.69236111111111109</v>
      </c>
      <c r="P28" s="34">
        <f t="shared" si="6"/>
        <v>0.75486111111111109</v>
      </c>
    </row>
    <row r="29" spans="1:16" x14ac:dyDescent="0.25">
      <c r="A29" s="94">
        <f t="shared" si="7"/>
        <v>20</v>
      </c>
      <c r="B29" s="110" t="s">
        <v>88</v>
      </c>
      <c r="C29" s="127"/>
      <c r="D29" s="44"/>
      <c r="E29" s="40" t="s">
        <v>24</v>
      </c>
      <c r="F29" s="41" t="str">
        <f t="shared" si="8"/>
        <v>-</v>
      </c>
      <c r="G29" s="111">
        <v>1.1000000000000001</v>
      </c>
      <c r="H29" s="63">
        <f t="shared" si="9"/>
        <v>24.900000000000002</v>
      </c>
      <c r="I29" s="32">
        <v>1.3888888888888889E-3</v>
      </c>
      <c r="J29" s="42">
        <f t="shared" si="10"/>
        <v>2.7083333333333324E-2</v>
      </c>
      <c r="K29" s="32">
        <f t="shared" si="1"/>
        <v>0.29097222222222213</v>
      </c>
      <c r="L29" s="32">
        <f t="shared" si="2"/>
        <v>0.33958333333333329</v>
      </c>
      <c r="M29" s="32">
        <f t="shared" si="3"/>
        <v>0.4993055555555555</v>
      </c>
      <c r="N29" s="32">
        <f t="shared" si="4"/>
        <v>0.6381944444444444</v>
      </c>
      <c r="O29" s="32">
        <f t="shared" si="5"/>
        <v>0.69374999999999998</v>
      </c>
      <c r="P29" s="34">
        <f t="shared" si="6"/>
        <v>0.75624999999999998</v>
      </c>
    </row>
    <row r="30" spans="1:16" x14ac:dyDescent="0.25">
      <c r="A30" s="94">
        <f t="shared" si="7"/>
        <v>21</v>
      </c>
      <c r="B30" s="98" t="s">
        <v>87</v>
      </c>
      <c r="C30" s="127">
        <v>713</v>
      </c>
      <c r="D30" s="44" t="s">
        <v>49</v>
      </c>
      <c r="E30" s="40" t="s">
        <v>25</v>
      </c>
      <c r="F30" s="41" t="str">
        <f t="shared" si="8"/>
        <v>-</v>
      </c>
      <c r="G30" s="111">
        <v>0.7</v>
      </c>
      <c r="H30" s="63">
        <f t="shared" si="9"/>
        <v>25.6</v>
      </c>
      <c r="I30" s="32">
        <v>6.9444444444444447E-4</v>
      </c>
      <c r="J30" s="42">
        <f t="shared" si="10"/>
        <v>2.7777777777777769E-2</v>
      </c>
      <c r="K30" s="32">
        <f t="shared" si="1"/>
        <v>0.29166666666666657</v>
      </c>
      <c r="L30" s="32">
        <f t="shared" si="2"/>
        <v>0.34027777777777773</v>
      </c>
      <c r="M30" s="32">
        <f t="shared" si="3"/>
        <v>0.49999999999999994</v>
      </c>
      <c r="N30" s="32">
        <f t="shared" si="4"/>
        <v>0.63888888888888884</v>
      </c>
      <c r="O30" s="32">
        <f t="shared" si="5"/>
        <v>0.69444444444444442</v>
      </c>
      <c r="P30" s="34">
        <f t="shared" si="6"/>
        <v>0.75694444444444442</v>
      </c>
    </row>
    <row r="31" spans="1:16" x14ac:dyDescent="0.25">
      <c r="A31" s="94">
        <f t="shared" si="7"/>
        <v>22</v>
      </c>
      <c r="B31" s="110" t="s">
        <v>33</v>
      </c>
      <c r="C31" s="127"/>
      <c r="D31" s="44"/>
      <c r="E31" s="40" t="s">
        <v>24</v>
      </c>
      <c r="F31" s="41" t="str">
        <f t="shared" si="8"/>
        <v>-</v>
      </c>
      <c r="G31" s="112">
        <v>2.9</v>
      </c>
      <c r="H31" s="63">
        <f t="shared" si="9"/>
        <v>28.5</v>
      </c>
      <c r="I31" s="32">
        <v>2.0833333333333333E-3</v>
      </c>
      <c r="J31" s="42">
        <f t="shared" si="10"/>
        <v>2.9861111111111102E-2</v>
      </c>
      <c r="K31" s="32">
        <f t="shared" si="1"/>
        <v>0.2937499999999999</v>
      </c>
      <c r="L31" s="32">
        <f t="shared" si="2"/>
        <v>0.34236111111111106</v>
      </c>
      <c r="M31" s="32">
        <f t="shared" si="3"/>
        <v>0.50208333333333333</v>
      </c>
      <c r="N31" s="32">
        <f t="shared" si="4"/>
        <v>0.64097222222222217</v>
      </c>
      <c r="O31" s="32">
        <f t="shared" si="5"/>
        <v>0.69652777777777775</v>
      </c>
      <c r="P31" s="34">
        <f t="shared" si="6"/>
        <v>0.75902777777777775</v>
      </c>
    </row>
    <row r="32" spans="1:16" x14ac:dyDescent="0.25">
      <c r="A32" s="94">
        <f t="shared" si="7"/>
        <v>23</v>
      </c>
      <c r="B32" s="110" t="s">
        <v>48</v>
      </c>
      <c r="C32" s="127"/>
      <c r="D32" s="44"/>
      <c r="E32" s="40" t="s">
        <v>24</v>
      </c>
      <c r="F32" s="41" t="str">
        <f t="shared" si="8"/>
        <v>-</v>
      </c>
      <c r="G32" s="111">
        <v>1.6</v>
      </c>
      <c r="H32" s="63">
        <f t="shared" si="9"/>
        <v>30.1</v>
      </c>
      <c r="I32" s="32">
        <v>1.3888888888888889E-3</v>
      </c>
      <c r="J32" s="42">
        <f t="shared" si="10"/>
        <v>3.124999999999999E-2</v>
      </c>
      <c r="K32" s="32">
        <f t="shared" si="1"/>
        <v>0.29513888888888878</v>
      </c>
      <c r="L32" s="32">
        <f t="shared" si="2"/>
        <v>0.34374999999999994</v>
      </c>
      <c r="M32" s="32">
        <f t="shared" si="3"/>
        <v>0.50347222222222221</v>
      </c>
      <c r="N32" s="32">
        <f t="shared" si="4"/>
        <v>0.64236111111111105</v>
      </c>
      <c r="O32" s="32">
        <f t="shared" si="5"/>
        <v>0.69791666666666663</v>
      </c>
      <c r="P32" s="34">
        <f t="shared" si="6"/>
        <v>0.76041666666666663</v>
      </c>
    </row>
    <row r="33" spans="1:16" x14ac:dyDescent="0.25">
      <c r="A33" s="94">
        <f t="shared" si="7"/>
        <v>24</v>
      </c>
      <c r="B33" s="110" t="s">
        <v>79</v>
      </c>
      <c r="C33" s="127">
        <v>713</v>
      </c>
      <c r="D33" s="44" t="s">
        <v>70</v>
      </c>
      <c r="E33" s="40" t="s">
        <v>25</v>
      </c>
      <c r="F33" s="41" t="str">
        <f t="shared" si="8"/>
        <v>-</v>
      </c>
      <c r="G33" s="111">
        <v>2.4</v>
      </c>
      <c r="H33" s="63">
        <f t="shared" si="9"/>
        <v>32.5</v>
      </c>
      <c r="I33" s="32">
        <v>2.0833333333333333E-3</v>
      </c>
      <c r="J33" s="42">
        <f t="shared" si="10"/>
        <v>3.3333333333333326E-2</v>
      </c>
      <c r="K33" s="32">
        <f t="shared" si="1"/>
        <v>0.29722222222222211</v>
      </c>
      <c r="L33" s="32">
        <f t="shared" si="2"/>
        <v>0.34583333333333327</v>
      </c>
      <c r="M33" s="32">
        <f t="shared" si="3"/>
        <v>0.50555555555555554</v>
      </c>
      <c r="N33" s="32">
        <f t="shared" si="4"/>
        <v>0.64444444444444438</v>
      </c>
      <c r="O33" s="32">
        <f t="shared" si="5"/>
        <v>0.7</v>
      </c>
      <c r="P33" s="34">
        <f t="shared" si="6"/>
        <v>0.76249999999999996</v>
      </c>
    </row>
    <row r="34" spans="1:16" x14ac:dyDescent="0.25">
      <c r="A34" s="94">
        <f t="shared" si="7"/>
        <v>25</v>
      </c>
      <c r="B34" s="110" t="s">
        <v>44</v>
      </c>
      <c r="C34" s="127">
        <v>713</v>
      </c>
      <c r="D34" s="44" t="s">
        <v>51</v>
      </c>
      <c r="E34" s="40" t="s">
        <v>25</v>
      </c>
      <c r="F34" s="41" t="str">
        <f t="shared" si="8"/>
        <v>-</v>
      </c>
      <c r="G34" s="111">
        <v>1.7</v>
      </c>
      <c r="H34" s="63">
        <f>H33+G34</f>
        <v>34.200000000000003</v>
      </c>
      <c r="I34" s="32">
        <v>1.3888888888888889E-3</v>
      </c>
      <c r="J34" s="42">
        <f t="shared" si="10"/>
        <v>3.4722222222222217E-2</v>
      </c>
      <c r="K34" s="32">
        <f t="shared" si="1"/>
        <v>0.29861111111111099</v>
      </c>
      <c r="L34" s="32">
        <f t="shared" si="2"/>
        <v>0.34722222222222215</v>
      </c>
      <c r="M34" s="32">
        <f t="shared" si="3"/>
        <v>0.50694444444444442</v>
      </c>
      <c r="N34" s="32">
        <f t="shared" si="4"/>
        <v>0.64583333333333326</v>
      </c>
      <c r="O34" s="32">
        <f t="shared" si="5"/>
        <v>0.70138888888888884</v>
      </c>
      <c r="P34" s="34">
        <f t="shared" si="6"/>
        <v>0.76388888888888884</v>
      </c>
    </row>
    <row r="35" spans="1:16" x14ac:dyDescent="0.25">
      <c r="A35" s="90">
        <f t="shared" si="7"/>
        <v>26</v>
      </c>
      <c r="B35" s="110" t="s">
        <v>104</v>
      </c>
      <c r="C35" s="127"/>
      <c r="D35" s="44"/>
      <c r="E35" s="40" t="s">
        <v>27</v>
      </c>
      <c r="F35" s="41"/>
      <c r="G35" s="113">
        <v>1.2</v>
      </c>
      <c r="H35" s="63">
        <v>35.4</v>
      </c>
      <c r="I35" s="32">
        <v>1.3888888888888889E-3</v>
      </c>
      <c r="J35" s="42">
        <f t="shared" si="10"/>
        <v>3.6111111111111108E-2</v>
      </c>
      <c r="K35" s="32">
        <f t="shared" si="1"/>
        <v>0.29999999999999988</v>
      </c>
      <c r="L35" s="32">
        <f t="shared" si="2"/>
        <v>0.34861111111111104</v>
      </c>
      <c r="M35" s="32">
        <f t="shared" si="3"/>
        <v>0.5083333333333333</v>
      </c>
      <c r="N35" s="32">
        <f t="shared" si="4"/>
        <v>0.64722222222222214</v>
      </c>
      <c r="O35" s="32">
        <f t="shared" si="5"/>
        <v>0.70277777777777772</v>
      </c>
      <c r="P35" s="34">
        <f t="shared" si="6"/>
        <v>0.76527777777777772</v>
      </c>
    </row>
    <row r="36" spans="1:16" x14ac:dyDescent="0.25">
      <c r="A36" s="90">
        <f t="shared" si="7"/>
        <v>27</v>
      </c>
      <c r="B36" s="110" t="s">
        <v>103</v>
      </c>
      <c r="C36" s="127"/>
      <c r="D36" s="44"/>
      <c r="E36" s="40" t="s">
        <v>27</v>
      </c>
      <c r="F36" s="41" t="s">
        <v>94</v>
      </c>
      <c r="G36" s="113">
        <v>0.7</v>
      </c>
      <c r="H36" s="63">
        <v>36.1</v>
      </c>
      <c r="I36" s="32">
        <v>6.9444444444444447E-4</v>
      </c>
      <c r="J36" s="42">
        <f t="shared" si="10"/>
        <v>3.680555555555555E-2</v>
      </c>
      <c r="K36" s="32">
        <f t="shared" si="1"/>
        <v>0.30069444444444432</v>
      </c>
      <c r="L36" s="32">
        <f t="shared" ref="L36:L52" si="12">L35+I36</f>
        <v>0.34930555555555548</v>
      </c>
      <c r="M36" s="32">
        <f t="shared" si="3"/>
        <v>0.50902777777777775</v>
      </c>
      <c r="N36" s="32">
        <f t="shared" si="4"/>
        <v>0.64791666666666659</v>
      </c>
      <c r="O36" s="32">
        <f t="shared" si="5"/>
        <v>0.70347222222222217</v>
      </c>
      <c r="P36" s="34">
        <f t="shared" si="6"/>
        <v>0.76597222222222217</v>
      </c>
    </row>
    <row r="37" spans="1:16" x14ac:dyDescent="0.25">
      <c r="A37" s="90">
        <f t="shared" si="7"/>
        <v>28</v>
      </c>
      <c r="B37" s="110" t="s">
        <v>102</v>
      </c>
      <c r="C37" s="127"/>
      <c r="D37" s="44"/>
      <c r="E37" s="40" t="s">
        <v>27</v>
      </c>
      <c r="F37" s="41" t="s">
        <v>94</v>
      </c>
      <c r="G37" s="113">
        <v>1.5</v>
      </c>
      <c r="H37" s="63">
        <v>37.6</v>
      </c>
      <c r="I37" s="32">
        <v>1.3888888888888889E-3</v>
      </c>
      <c r="J37" s="42">
        <f t="shared" si="10"/>
        <v>3.8194444444444441E-2</v>
      </c>
      <c r="K37" s="32">
        <f t="shared" si="1"/>
        <v>0.3020833333333332</v>
      </c>
      <c r="L37" s="32">
        <f t="shared" si="12"/>
        <v>0.35069444444444436</v>
      </c>
      <c r="M37" s="32">
        <f t="shared" si="3"/>
        <v>0.51041666666666663</v>
      </c>
      <c r="N37" s="32">
        <f t="shared" si="4"/>
        <v>0.64930555555555547</v>
      </c>
      <c r="O37" s="32">
        <f t="shared" si="5"/>
        <v>0.70486111111111105</v>
      </c>
      <c r="P37" s="34">
        <f t="shared" si="6"/>
        <v>0.76736111111111105</v>
      </c>
    </row>
    <row r="38" spans="1:16" x14ac:dyDescent="0.25">
      <c r="A38" s="90">
        <f t="shared" si="7"/>
        <v>29</v>
      </c>
      <c r="B38" s="110" t="s">
        <v>101</v>
      </c>
      <c r="C38" s="127"/>
      <c r="D38" s="44"/>
      <c r="E38" s="40" t="s">
        <v>27</v>
      </c>
      <c r="F38" s="41" t="s">
        <v>94</v>
      </c>
      <c r="G38" s="113">
        <v>2.2000000000000002</v>
      </c>
      <c r="H38" s="63">
        <v>39.799999999999997</v>
      </c>
      <c r="I38" s="32">
        <v>2.0833333333333333E-3</v>
      </c>
      <c r="J38" s="42">
        <f t="shared" si="10"/>
        <v>4.0277777777777773E-2</v>
      </c>
      <c r="K38" s="32">
        <f t="shared" si="1"/>
        <v>0.30416666666666653</v>
      </c>
      <c r="L38" s="32">
        <f t="shared" si="12"/>
        <v>0.35277777777777769</v>
      </c>
      <c r="M38" s="32">
        <f t="shared" si="3"/>
        <v>0.51249999999999996</v>
      </c>
      <c r="N38" s="32">
        <f t="shared" si="4"/>
        <v>0.6513888888888888</v>
      </c>
      <c r="O38" s="32">
        <f t="shared" si="5"/>
        <v>0.70694444444444438</v>
      </c>
      <c r="P38" s="34">
        <f t="shared" si="6"/>
        <v>0.76944444444444438</v>
      </c>
    </row>
    <row r="39" spans="1:16" x14ac:dyDescent="0.25">
      <c r="A39" s="90">
        <f t="shared" si="7"/>
        <v>30</v>
      </c>
      <c r="B39" s="110" t="s">
        <v>100</v>
      </c>
      <c r="C39" s="127"/>
      <c r="D39" s="44"/>
      <c r="E39" s="40" t="s">
        <v>27</v>
      </c>
      <c r="F39" s="41" t="s">
        <v>94</v>
      </c>
      <c r="G39" s="113">
        <v>1.1000000000000001</v>
      </c>
      <c r="H39" s="63">
        <v>40.9</v>
      </c>
      <c r="I39" s="32">
        <v>1.3888888888888889E-3</v>
      </c>
      <c r="J39" s="42">
        <f t="shared" si="10"/>
        <v>4.1666666666666664E-2</v>
      </c>
      <c r="K39" s="32">
        <f t="shared" si="1"/>
        <v>0.30555555555555541</v>
      </c>
      <c r="L39" s="32">
        <f t="shared" si="12"/>
        <v>0.35416666666666657</v>
      </c>
      <c r="M39" s="32">
        <f t="shared" si="3"/>
        <v>0.51388888888888884</v>
      </c>
      <c r="N39" s="32">
        <f t="shared" si="4"/>
        <v>0.65277777777777768</v>
      </c>
      <c r="O39" s="32">
        <f t="shared" si="5"/>
        <v>0.70833333333333326</v>
      </c>
      <c r="P39" s="34">
        <f t="shared" si="6"/>
        <v>0.77083333333333326</v>
      </c>
    </row>
    <row r="40" spans="1:16" x14ac:dyDescent="0.25">
      <c r="A40" s="90">
        <f t="shared" si="7"/>
        <v>31</v>
      </c>
      <c r="B40" s="110" t="s">
        <v>99</v>
      </c>
      <c r="C40" s="127"/>
      <c r="D40" s="44"/>
      <c r="E40" s="40" t="s">
        <v>27</v>
      </c>
      <c r="F40" s="41" t="s">
        <v>94</v>
      </c>
      <c r="G40" s="113">
        <v>2</v>
      </c>
      <c r="H40" s="63">
        <v>42.9</v>
      </c>
      <c r="I40" s="32">
        <v>2.0833333333333333E-3</v>
      </c>
      <c r="J40" s="42">
        <f t="shared" si="10"/>
        <v>4.3749999999999997E-2</v>
      </c>
      <c r="K40" s="32">
        <f t="shared" si="1"/>
        <v>0.30763888888888874</v>
      </c>
      <c r="L40" s="32">
        <f t="shared" si="12"/>
        <v>0.3562499999999999</v>
      </c>
      <c r="M40" s="32">
        <f t="shared" si="3"/>
        <v>0.51597222222222217</v>
      </c>
      <c r="N40" s="32">
        <f t="shared" si="4"/>
        <v>0.65486111111111101</v>
      </c>
      <c r="O40" s="32">
        <f t="shared" si="5"/>
        <v>0.71041666666666659</v>
      </c>
      <c r="P40" s="34">
        <f t="shared" si="6"/>
        <v>0.77291666666666659</v>
      </c>
    </row>
    <row r="41" spans="1:16" x14ac:dyDescent="0.25">
      <c r="A41" s="117">
        <v>32</v>
      </c>
      <c r="B41" s="110" t="s">
        <v>98</v>
      </c>
      <c r="C41" s="127"/>
      <c r="D41" s="44"/>
      <c r="E41" s="40" t="s">
        <v>27</v>
      </c>
      <c r="F41" s="41" t="s">
        <v>94</v>
      </c>
      <c r="G41" s="113">
        <v>1.6</v>
      </c>
      <c r="H41" s="63">
        <v>44.5</v>
      </c>
      <c r="I41" s="32">
        <v>1.3888888888888889E-3</v>
      </c>
      <c r="J41" s="42">
        <f t="shared" si="10"/>
        <v>4.5138888888888888E-2</v>
      </c>
      <c r="K41" s="32">
        <f t="shared" si="1"/>
        <v>0.30902777777777762</v>
      </c>
      <c r="L41" s="32">
        <f t="shared" si="12"/>
        <v>0.35763888888888878</v>
      </c>
      <c r="M41" s="32">
        <f t="shared" si="3"/>
        <v>0.51736111111111105</v>
      </c>
      <c r="N41" s="32">
        <f t="shared" si="4"/>
        <v>0.65624999999999989</v>
      </c>
      <c r="O41" s="32">
        <f t="shared" si="5"/>
        <v>0.71180555555555547</v>
      </c>
      <c r="P41" s="34">
        <f t="shared" si="6"/>
        <v>0.77430555555555547</v>
      </c>
    </row>
    <row r="42" spans="1:16" x14ac:dyDescent="0.25">
      <c r="A42" s="117">
        <v>33</v>
      </c>
      <c r="B42" s="110" t="s">
        <v>97</v>
      </c>
      <c r="C42" s="127"/>
      <c r="D42" s="44"/>
      <c r="E42" s="40" t="s">
        <v>27</v>
      </c>
      <c r="F42" s="41" t="s">
        <v>94</v>
      </c>
      <c r="G42" s="113">
        <v>1.1000000000000001</v>
      </c>
      <c r="H42" s="63">
        <v>45.6</v>
      </c>
      <c r="I42" s="32">
        <v>1.3888888888888889E-3</v>
      </c>
      <c r="J42" s="42">
        <f t="shared" si="10"/>
        <v>4.6527777777777779E-2</v>
      </c>
      <c r="K42" s="32">
        <f t="shared" si="1"/>
        <v>0.31041666666666651</v>
      </c>
      <c r="L42" s="32">
        <f t="shared" si="12"/>
        <v>0.35902777777777767</v>
      </c>
      <c r="M42" s="32">
        <f t="shared" si="3"/>
        <v>0.51874999999999993</v>
      </c>
      <c r="N42" s="32">
        <f t="shared" si="4"/>
        <v>0.65763888888888877</v>
      </c>
      <c r="O42" s="32">
        <f t="shared" si="5"/>
        <v>0.71319444444444435</v>
      </c>
      <c r="P42" s="34">
        <f t="shared" si="6"/>
        <v>0.77569444444444435</v>
      </c>
    </row>
    <row r="43" spans="1:16" x14ac:dyDescent="0.25">
      <c r="A43" s="117">
        <v>34</v>
      </c>
      <c r="B43" s="110" t="s">
        <v>96</v>
      </c>
      <c r="C43" s="127"/>
      <c r="D43" s="44"/>
      <c r="E43" s="40" t="s">
        <v>26</v>
      </c>
      <c r="F43" s="41" t="s">
        <v>94</v>
      </c>
      <c r="G43" s="113">
        <v>0.9</v>
      </c>
      <c r="H43" s="63">
        <v>46.5</v>
      </c>
      <c r="I43" s="32">
        <v>1.3888888888888889E-3</v>
      </c>
      <c r="J43" s="42">
        <f t="shared" si="10"/>
        <v>4.791666666666667E-2</v>
      </c>
      <c r="K43" s="32">
        <f t="shared" si="1"/>
        <v>0.31180555555555539</v>
      </c>
      <c r="L43" s="32">
        <f t="shared" si="12"/>
        <v>0.36041666666666655</v>
      </c>
      <c r="M43" s="32">
        <f t="shared" si="3"/>
        <v>0.52013888888888882</v>
      </c>
      <c r="N43" s="32">
        <f t="shared" si="4"/>
        <v>0.65902777777777766</v>
      </c>
      <c r="O43" s="32">
        <f t="shared" si="5"/>
        <v>0.71458333333333324</v>
      </c>
      <c r="P43" s="34">
        <f t="shared" si="6"/>
        <v>0.77708333333333324</v>
      </c>
    </row>
    <row r="44" spans="1:16" x14ac:dyDescent="0.25">
      <c r="A44" s="117">
        <v>35</v>
      </c>
      <c r="B44" s="110" t="s">
        <v>95</v>
      </c>
      <c r="C44" s="127"/>
      <c r="D44" s="44"/>
      <c r="E44" s="40" t="s">
        <v>26</v>
      </c>
      <c r="F44" s="41" t="s">
        <v>94</v>
      </c>
      <c r="G44" s="113">
        <v>1.2</v>
      </c>
      <c r="H44" s="63">
        <v>47.7</v>
      </c>
      <c r="I44" s="32">
        <v>1.3888888888888889E-3</v>
      </c>
      <c r="J44" s="42">
        <f t="shared" si="10"/>
        <v>4.9305555555555561E-2</v>
      </c>
      <c r="K44" s="32">
        <f t="shared" si="1"/>
        <v>0.31319444444444428</v>
      </c>
      <c r="L44" s="32">
        <f t="shared" si="12"/>
        <v>0.36180555555555544</v>
      </c>
      <c r="M44" s="32">
        <f t="shared" si="3"/>
        <v>0.5215277777777777</v>
      </c>
      <c r="N44" s="32">
        <f t="shared" si="4"/>
        <v>0.66041666666666654</v>
      </c>
      <c r="O44" s="32">
        <f t="shared" si="5"/>
        <v>0.71597222222222212</v>
      </c>
      <c r="P44" s="34">
        <f t="shared" si="6"/>
        <v>0.77847222222222212</v>
      </c>
    </row>
    <row r="45" spans="1:16" x14ac:dyDescent="0.25">
      <c r="A45" s="117">
        <v>36</v>
      </c>
      <c r="B45" s="110" t="s">
        <v>93</v>
      </c>
      <c r="C45" s="127"/>
      <c r="D45" s="44"/>
      <c r="E45" s="40" t="s">
        <v>26</v>
      </c>
      <c r="F45" s="41" t="s">
        <v>94</v>
      </c>
      <c r="G45" s="113">
        <v>1.3</v>
      </c>
      <c r="H45" s="63">
        <v>49</v>
      </c>
      <c r="I45" s="32">
        <v>1.3888888888888889E-3</v>
      </c>
      <c r="J45" s="42">
        <f t="shared" si="10"/>
        <v>5.0694444444444452E-2</v>
      </c>
      <c r="K45" s="32">
        <f t="shared" si="1"/>
        <v>0.31458333333333316</v>
      </c>
      <c r="L45" s="32">
        <f t="shared" si="12"/>
        <v>0.36319444444444432</v>
      </c>
      <c r="M45" s="32">
        <f t="shared" si="3"/>
        <v>0.52291666666666659</v>
      </c>
      <c r="N45" s="32">
        <f t="shared" si="4"/>
        <v>0.66180555555555542</v>
      </c>
      <c r="O45" s="32">
        <f t="shared" si="5"/>
        <v>0.71736111111111101</v>
      </c>
      <c r="P45" s="34">
        <f t="shared" si="6"/>
        <v>0.77986111111111101</v>
      </c>
    </row>
    <row r="46" spans="1:16" x14ac:dyDescent="0.25">
      <c r="A46" s="94">
        <v>37</v>
      </c>
      <c r="B46" s="110" t="s">
        <v>43</v>
      </c>
      <c r="C46" s="127">
        <v>713</v>
      </c>
      <c r="D46" s="44" t="s">
        <v>20</v>
      </c>
      <c r="E46" s="40" t="s">
        <v>25</v>
      </c>
      <c r="F46" s="41" t="str">
        <f t="shared" si="8"/>
        <v>-</v>
      </c>
      <c r="G46" s="113">
        <v>1.8</v>
      </c>
      <c r="H46" s="63">
        <v>50.7</v>
      </c>
      <c r="I46" s="32">
        <v>1.3888888888888889E-3</v>
      </c>
      <c r="J46" s="42">
        <f t="shared" si="10"/>
        <v>5.2083333333333343E-2</v>
      </c>
      <c r="K46" s="32">
        <f t="shared" si="1"/>
        <v>0.31597222222222204</v>
      </c>
      <c r="L46" s="32">
        <f t="shared" si="12"/>
        <v>0.3645833333333332</v>
      </c>
      <c r="M46" s="32">
        <f t="shared" si="3"/>
        <v>0.52430555555555547</v>
      </c>
      <c r="N46" s="32">
        <f t="shared" si="4"/>
        <v>0.66319444444444431</v>
      </c>
      <c r="O46" s="32">
        <f t="shared" si="5"/>
        <v>0.71874999999999989</v>
      </c>
      <c r="P46" s="34">
        <f t="shared" si="6"/>
        <v>0.78124999999999989</v>
      </c>
    </row>
    <row r="47" spans="1:16" x14ac:dyDescent="0.25">
      <c r="A47" s="94">
        <f t="shared" si="7"/>
        <v>38</v>
      </c>
      <c r="B47" s="110" t="s">
        <v>80</v>
      </c>
      <c r="C47" s="127">
        <v>713</v>
      </c>
      <c r="D47" s="44" t="s">
        <v>76</v>
      </c>
      <c r="E47" s="40" t="s">
        <v>25</v>
      </c>
      <c r="F47" s="41" t="str">
        <f t="shared" si="8"/>
        <v>-</v>
      </c>
      <c r="G47" s="113">
        <v>0.8</v>
      </c>
      <c r="H47" s="63">
        <v>51.6</v>
      </c>
      <c r="I47" s="32">
        <v>1.3888888888888889E-3</v>
      </c>
      <c r="J47" s="42">
        <f t="shared" si="10"/>
        <v>5.3472222222222233E-2</v>
      </c>
      <c r="K47" s="32">
        <f t="shared" si="1"/>
        <v>0.31736111111111093</v>
      </c>
      <c r="L47" s="32">
        <f t="shared" si="12"/>
        <v>0.36597222222222209</v>
      </c>
      <c r="M47" s="32">
        <f t="shared" si="3"/>
        <v>0.52569444444444435</v>
      </c>
      <c r="N47" s="32">
        <f t="shared" si="4"/>
        <v>0.66458333333333319</v>
      </c>
      <c r="O47" s="32">
        <f t="shared" si="5"/>
        <v>0.72013888888888877</v>
      </c>
      <c r="P47" s="34">
        <f t="shared" si="6"/>
        <v>0.78263888888888877</v>
      </c>
    </row>
    <row r="48" spans="1:16" x14ac:dyDescent="0.25">
      <c r="A48" s="94">
        <f t="shared" si="7"/>
        <v>39</v>
      </c>
      <c r="B48" s="110" t="s">
        <v>41</v>
      </c>
      <c r="C48" s="127">
        <v>713</v>
      </c>
      <c r="D48" s="44" t="s">
        <v>59</v>
      </c>
      <c r="E48" s="40" t="s">
        <v>25</v>
      </c>
      <c r="F48" s="41" t="str">
        <f t="shared" si="8"/>
        <v>-</v>
      </c>
      <c r="G48" s="111">
        <v>1.1000000000000001</v>
      </c>
      <c r="H48" s="63">
        <v>52.7</v>
      </c>
      <c r="I48" s="32">
        <v>1.3888888888888889E-3</v>
      </c>
      <c r="J48" s="42">
        <f t="shared" si="10"/>
        <v>5.4861111111111124E-2</v>
      </c>
      <c r="K48" s="32">
        <f t="shared" si="1"/>
        <v>0.31874999999999981</v>
      </c>
      <c r="L48" s="32">
        <f t="shared" si="12"/>
        <v>0.36736111111111097</v>
      </c>
      <c r="M48" s="32">
        <f t="shared" si="3"/>
        <v>0.52708333333333324</v>
      </c>
      <c r="N48" s="32">
        <f t="shared" si="4"/>
        <v>0.66597222222222208</v>
      </c>
      <c r="O48" s="32">
        <f t="shared" si="5"/>
        <v>0.72152777777777766</v>
      </c>
      <c r="P48" s="34">
        <f t="shared" si="6"/>
        <v>0.78402777777777766</v>
      </c>
    </row>
    <row r="49" spans="1:16" x14ac:dyDescent="0.25">
      <c r="A49" s="94">
        <f t="shared" si="7"/>
        <v>40</v>
      </c>
      <c r="B49" s="110" t="s">
        <v>81</v>
      </c>
      <c r="C49" s="127">
        <v>713</v>
      </c>
      <c r="D49" s="44" t="s">
        <v>53</v>
      </c>
      <c r="E49" s="40" t="s">
        <v>25</v>
      </c>
      <c r="F49" s="41" t="str">
        <f t="shared" si="8"/>
        <v>-</v>
      </c>
      <c r="G49" s="111">
        <v>0.6</v>
      </c>
      <c r="H49" s="63">
        <v>53.3</v>
      </c>
      <c r="I49" s="32">
        <v>6.9444444444444447E-4</v>
      </c>
      <c r="J49" s="42">
        <f t="shared" si="10"/>
        <v>5.5555555555555566E-2</v>
      </c>
      <c r="K49" s="32">
        <f t="shared" si="1"/>
        <v>0.31944444444444425</v>
      </c>
      <c r="L49" s="32">
        <f t="shared" si="12"/>
        <v>0.36805555555555541</v>
      </c>
      <c r="M49" s="32">
        <f t="shared" si="3"/>
        <v>0.52777777777777768</v>
      </c>
      <c r="N49" s="32">
        <f t="shared" si="4"/>
        <v>0.66666666666666652</v>
      </c>
      <c r="O49" s="32">
        <f t="shared" si="5"/>
        <v>0.7222222222222221</v>
      </c>
      <c r="P49" s="34">
        <f t="shared" si="6"/>
        <v>0.7847222222222221</v>
      </c>
    </row>
    <row r="50" spans="1:16" x14ac:dyDescent="0.25">
      <c r="A50" s="94">
        <f t="shared" si="7"/>
        <v>41</v>
      </c>
      <c r="B50" s="110" t="s">
        <v>82</v>
      </c>
      <c r="C50" s="127"/>
      <c r="D50" s="44" t="s">
        <v>23</v>
      </c>
      <c r="E50" s="40" t="s">
        <v>24</v>
      </c>
      <c r="F50" s="41" t="str">
        <f t="shared" si="8"/>
        <v>-</v>
      </c>
      <c r="G50" s="111">
        <v>0.6</v>
      </c>
      <c r="H50" s="63">
        <f t="shared" si="9"/>
        <v>53.9</v>
      </c>
      <c r="I50" s="32">
        <v>1.3888888888888889E-3</v>
      </c>
      <c r="J50" s="42">
        <f t="shared" si="10"/>
        <v>5.6944444444444457E-2</v>
      </c>
      <c r="K50" s="32">
        <f t="shared" si="1"/>
        <v>0.32083333333333314</v>
      </c>
      <c r="L50" s="32">
        <f t="shared" si="12"/>
        <v>0.3694444444444443</v>
      </c>
      <c r="M50" s="32">
        <f t="shared" si="3"/>
        <v>0.52916666666666656</v>
      </c>
      <c r="N50" s="32">
        <f t="shared" si="4"/>
        <v>0.6680555555555554</v>
      </c>
      <c r="O50" s="32">
        <f t="shared" si="5"/>
        <v>0.72361111111111098</v>
      </c>
      <c r="P50" s="34">
        <f t="shared" si="6"/>
        <v>0.78611111111111098</v>
      </c>
    </row>
    <row r="51" spans="1:16" x14ac:dyDescent="0.25">
      <c r="A51" s="94">
        <f t="shared" si="7"/>
        <v>42</v>
      </c>
      <c r="B51" s="110" t="s">
        <v>83</v>
      </c>
      <c r="C51" s="127"/>
      <c r="D51" s="44" t="s">
        <v>23</v>
      </c>
      <c r="E51" s="40" t="s">
        <v>24</v>
      </c>
      <c r="F51" s="41" t="str">
        <f t="shared" si="8"/>
        <v>-</v>
      </c>
      <c r="G51" s="111">
        <v>0.6</v>
      </c>
      <c r="H51" s="63">
        <f t="shared" si="9"/>
        <v>54.5</v>
      </c>
      <c r="I51" s="32">
        <v>6.9444444444444447E-4</v>
      </c>
      <c r="J51" s="42">
        <f t="shared" si="10"/>
        <v>5.7638888888888899E-2</v>
      </c>
      <c r="K51" s="32">
        <f t="shared" si="1"/>
        <v>0.32152777777777758</v>
      </c>
      <c r="L51" s="32">
        <f t="shared" si="12"/>
        <v>0.37013888888888874</v>
      </c>
      <c r="M51" s="32">
        <f t="shared" si="3"/>
        <v>0.52986111111111101</v>
      </c>
      <c r="N51" s="32">
        <f t="shared" si="4"/>
        <v>0.66874999999999984</v>
      </c>
      <c r="O51" s="32">
        <f t="shared" si="5"/>
        <v>0.72430555555555542</v>
      </c>
      <c r="P51" s="34">
        <f t="shared" si="6"/>
        <v>0.78680555555555542</v>
      </c>
    </row>
    <row r="52" spans="1:16" ht="15.75" thickBot="1" x14ac:dyDescent="0.3">
      <c r="A52" s="94">
        <f t="shared" si="7"/>
        <v>43</v>
      </c>
      <c r="B52" s="114" t="s">
        <v>84</v>
      </c>
      <c r="C52" s="130">
        <v>726</v>
      </c>
      <c r="D52" s="45" t="s">
        <v>121</v>
      </c>
      <c r="E52" s="46" t="s">
        <v>25</v>
      </c>
      <c r="F52" s="47" t="str">
        <f t="shared" si="8"/>
        <v>-</v>
      </c>
      <c r="G52" s="115">
        <v>0.3</v>
      </c>
      <c r="H52" s="63">
        <f t="shared" si="9"/>
        <v>54.8</v>
      </c>
      <c r="I52" s="33">
        <v>6.9444444444444447E-4</v>
      </c>
      <c r="J52" s="42">
        <f t="shared" si="10"/>
        <v>5.8333333333333341E-2</v>
      </c>
      <c r="K52" s="32">
        <f t="shared" si="1"/>
        <v>0.32222222222222202</v>
      </c>
      <c r="L52" s="32">
        <f t="shared" si="12"/>
        <v>0.37083333333333318</v>
      </c>
      <c r="M52" s="32">
        <f t="shared" si="3"/>
        <v>0.53055555555555545</v>
      </c>
      <c r="N52" s="32">
        <f t="shared" si="4"/>
        <v>0.66944444444444429</v>
      </c>
      <c r="O52" s="32">
        <f t="shared" si="5"/>
        <v>0.72499999999999987</v>
      </c>
      <c r="P52" s="34">
        <f t="shared" si="6"/>
        <v>0.78749999999999987</v>
      </c>
    </row>
    <row r="53" spans="1:16" x14ac:dyDescent="0.25">
      <c r="B53" s="69"/>
      <c r="C53" s="69"/>
      <c r="D53" s="70"/>
      <c r="E53" s="71"/>
      <c r="F53" s="72"/>
      <c r="G53" s="73"/>
      <c r="H53" s="74"/>
      <c r="I53" s="59"/>
      <c r="J53" s="60"/>
      <c r="K53" s="61"/>
      <c r="L53" s="61"/>
      <c r="M53" s="61"/>
      <c r="N53" s="61"/>
      <c r="O53" s="61"/>
      <c r="P53" s="61"/>
    </row>
    <row r="54" spans="1:16" x14ac:dyDescent="0.25">
      <c r="B54" s="137" t="s">
        <v>28</v>
      </c>
      <c r="C54" s="137"/>
      <c r="D54" s="138"/>
      <c r="E54" s="138"/>
      <c r="F54" s="138"/>
      <c r="G54" s="138"/>
      <c r="H54" s="138"/>
      <c r="I54" s="13"/>
      <c r="J54" s="14"/>
      <c r="K54" s="27"/>
      <c r="L54" s="16"/>
      <c r="M54" s="27"/>
      <c r="N54" s="16"/>
      <c r="O54" s="27"/>
      <c r="P54" s="27"/>
    </row>
    <row r="55" spans="1:16" x14ac:dyDescent="0.25">
      <c r="B55" s="25" t="s">
        <v>14</v>
      </c>
      <c r="C55" s="122"/>
      <c r="D55" s="21"/>
      <c r="E55" s="27"/>
      <c r="F55" s="27"/>
      <c r="G55" s="16"/>
      <c r="H55" s="16"/>
      <c r="I55" s="13"/>
      <c r="J55" s="14"/>
      <c r="K55" s="27"/>
      <c r="L55" s="16"/>
      <c r="M55" s="27"/>
      <c r="N55" s="16"/>
      <c r="O55" s="27"/>
      <c r="P55" s="27"/>
    </row>
    <row r="56" spans="1:16" x14ac:dyDescent="0.25">
      <c r="B56" s="30" t="s">
        <v>29</v>
      </c>
      <c r="C56" s="122"/>
      <c r="D56" s="21"/>
      <c r="E56" s="31"/>
      <c r="F56" s="31"/>
      <c r="G56" s="16"/>
      <c r="H56" s="16"/>
      <c r="I56" s="13"/>
      <c r="J56" s="14"/>
      <c r="K56" s="31"/>
      <c r="L56" s="16"/>
      <c r="M56" s="27"/>
      <c r="N56" s="16"/>
      <c r="O56" s="27"/>
      <c r="P56" s="27"/>
    </row>
    <row r="57" spans="1:16" x14ac:dyDescent="0.25">
      <c r="B57" s="140" t="s">
        <v>15</v>
      </c>
      <c r="C57" s="140"/>
      <c r="D57" s="140"/>
      <c r="E57" s="140"/>
      <c r="F57" s="140"/>
      <c r="G57" s="140"/>
      <c r="H57" s="140"/>
      <c r="I57" s="140"/>
      <c r="J57" s="140"/>
      <c r="K57" s="140"/>
      <c r="L57" s="16"/>
      <c r="M57" s="27"/>
      <c r="N57" s="16"/>
      <c r="O57" s="27"/>
      <c r="P57" s="27"/>
    </row>
    <row r="58" spans="1:16" x14ac:dyDescent="0.25">
      <c r="B58" s="30"/>
      <c r="C58" s="122"/>
      <c r="D58" s="30"/>
      <c r="E58" s="30"/>
      <c r="F58" s="30"/>
      <c r="G58" s="30"/>
      <c r="H58" s="30"/>
      <c r="I58" s="30"/>
      <c r="J58" s="30"/>
      <c r="K58" s="30"/>
      <c r="L58" s="16"/>
      <c r="M58" s="31"/>
      <c r="N58" s="16"/>
      <c r="O58" s="31"/>
      <c r="P58" s="31"/>
    </row>
    <row r="59" spans="1:16" x14ac:dyDescent="0.25">
      <c r="B59" s="30"/>
      <c r="C59" s="122"/>
      <c r="D59" s="30"/>
      <c r="E59" s="30"/>
      <c r="F59" s="30"/>
      <c r="G59" s="30"/>
      <c r="H59" s="30"/>
      <c r="I59" s="30"/>
      <c r="J59" s="30"/>
      <c r="K59" s="30"/>
      <c r="L59" s="16"/>
      <c r="M59" s="31"/>
      <c r="N59" s="16"/>
      <c r="O59" s="31"/>
      <c r="P59" s="31"/>
    </row>
    <row r="60" spans="1:16" x14ac:dyDescent="0.25"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</row>
    <row r="61" spans="1:16" x14ac:dyDescent="0.25">
      <c r="B61" s="25" t="s">
        <v>16</v>
      </c>
      <c r="C61" s="122"/>
      <c r="D61" s="21"/>
      <c r="E61" s="2"/>
      <c r="F61" s="2"/>
      <c r="G61" s="3"/>
      <c r="H61" s="3"/>
      <c r="I61" s="4"/>
      <c r="J61" s="5"/>
      <c r="K61" s="2"/>
      <c r="L61" s="3"/>
      <c r="M61" s="2"/>
      <c r="N61" s="3"/>
      <c r="O61" s="2"/>
      <c r="P61" s="2"/>
    </row>
    <row r="62" spans="1:16" x14ac:dyDescent="0.25">
      <c r="B62" s="25" t="s">
        <v>17</v>
      </c>
      <c r="C62" s="122"/>
      <c r="D62" s="21"/>
      <c r="E62" s="27"/>
      <c r="F62" s="27"/>
      <c r="G62" s="16"/>
      <c r="H62" s="16"/>
      <c r="I62" s="13"/>
      <c r="J62" s="14"/>
      <c r="K62" s="27"/>
      <c r="L62" s="16"/>
      <c r="M62" s="27"/>
      <c r="N62" s="16"/>
      <c r="O62" s="27"/>
      <c r="P62" s="27"/>
    </row>
    <row r="63" spans="1:16" x14ac:dyDescent="0.25">
      <c r="B63" s="137" t="s">
        <v>126</v>
      </c>
      <c r="C63" s="137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</row>
    <row r="64" spans="1:16" x14ac:dyDescent="0.25">
      <c r="B64" s="139" t="s">
        <v>122</v>
      </c>
      <c r="C64" s="139"/>
      <c r="D64" s="139"/>
      <c r="E64" s="140"/>
      <c r="F64" s="140"/>
      <c r="G64" s="140"/>
      <c r="H64" s="140"/>
      <c r="I64" s="140"/>
      <c r="J64" s="140"/>
      <c r="K64" s="140"/>
      <c r="L64" s="140"/>
      <c r="M64" s="2"/>
      <c r="N64" s="3"/>
      <c r="O64" s="2"/>
      <c r="P64" s="2"/>
    </row>
  </sheetData>
  <mergeCells count="18">
    <mergeCell ref="A7:A9"/>
    <mergeCell ref="E3:I3"/>
    <mergeCell ref="E4:F4"/>
    <mergeCell ref="G4:L4"/>
    <mergeCell ref="E5:F5"/>
    <mergeCell ref="G5:H5"/>
    <mergeCell ref="B64:L64"/>
    <mergeCell ref="D7:D9"/>
    <mergeCell ref="E7:E9"/>
    <mergeCell ref="F7:F9"/>
    <mergeCell ref="G7:G9"/>
    <mergeCell ref="H7:H9"/>
    <mergeCell ref="I7:I9"/>
    <mergeCell ref="B57:K57"/>
    <mergeCell ref="J7:J9"/>
    <mergeCell ref="B54:H54"/>
    <mergeCell ref="B60:P60"/>
    <mergeCell ref="B63:P63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Opoczno-Tomaszów Maz. -tam</vt:lpstr>
      <vt:lpstr>Opoczno-Tomaszów Maz. pow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2023-06-15T10:23:39Z</dcterms:modified>
</cp:coreProperties>
</file>