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7E273F76-6986-44F4-8670-19CCD2008C39}" xr6:coauthVersionLast="36" xr6:coauthVersionMax="36" xr10:uidLastSave="{00000000-0000-0000-0000-000000000000}"/>
  <bookViews>
    <workbookView xWindow="0" yWindow="0" windowWidth="19440" windowHeight="12645" activeTab="1" xr2:uid="{00000000-000D-0000-FFFF-FFFF00000000}"/>
  </bookViews>
  <sheets>
    <sheet name="Opoczno-Opoczno -tam" sheetId="1" r:id="rId1"/>
    <sheet name="Opoczno-Opoczno pow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2" l="1"/>
  <c r="F20" i="1"/>
  <c r="A19" i="1" l="1"/>
  <c r="A22" i="1" s="1"/>
  <c r="A23" i="1" s="1"/>
  <c r="A24" i="1" s="1"/>
  <c r="A25" i="1" s="1"/>
  <c r="A26" i="1" s="1"/>
  <c r="A27" i="1" s="1"/>
  <c r="A28" i="1" s="1"/>
  <c r="A29" i="1" s="1"/>
  <c r="F16" i="1"/>
  <c r="F54" i="2"/>
  <c r="F58" i="1" l="1"/>
  <c r="F53" i="2" l="1"/>
  <c r="L28" i="2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Q11" i="2"/>
  <c r="P11" i="2"/>
  <c r="O11" i="2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N11" i="2"/>
  <c r="M11" i="2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2" i="2" s="1"/>
  <c r="A56" i="2" s="1"/>
  <c r="A57" i="2" s="1"/>
  <c r="A58" i="2" s="1"/>
  <c r="A59" i="2" s="1"/>
  <c r="A60" i="2" s="1"/>
  <c r="A61" i="2" s="1"/>
  <c r="A11" i="2"/>
  <c r="F60" i="1"/>
  <c r="F59" i="1"/>
  <c r="F57" i="1"/>
  <c r="F56" i="1"/>
  <c r="F55" i="1"/>
  <c r="F54" i="1"/>
  <c r="A10" i="1"/>
  <c r="A11" i="1" s="1"/>
  <c r="A12" i="1" s="1"/>
  <c r="A13" i="1" s="1"/>
  <c r="A14" i="1" s="1"/>
  <c r="A15" i="1" s="1"/>
  <c r="L50" i="2" l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A16" i="1"/>
  <c r="A17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1" i="1" s="1"/>
  <c r="A52" i="1" s="1"/>
  <c r="A53" i="1" s="1"/>
  <c r="A54" i="1" s="1"/>
  <c r="A55" i="1" s="1"/>
  <c r="A56" i="1" s="1"/>
  <c r="A57" i="1" s="1"/>
  <c r="A60" i="1" s="1"/>
  <c r="P12" i="2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Q12" i="2"/>
  <c r="Q13" i="2" s="1"/>
  <c r="Q14" i="2" s="1"/>
  <c r="Q15" i="2" s="1"/>
  <c r="Q16" i="2" s="1"/>
  <c r="Q17" i="2" s="1"/>
  <c r="Q18" i="2" s="1"/>
  <c r="Q19" i="2" s="1"/>
  <c r="Q20" i="2" s="1"/>
  <c r="Q21" i="2" s="1"/>
  <c r="Q22" i="2" s="1"/>
  <c r="Q23" i="2" s="1"/>
  <c r="Q24" i="2" s="1"/>
  <c r="Q25" i="2" s="1"/>
  <c r="N12" i="2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M12" i="2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40" i="2"/>
  <c r="F41" i="2"/>
  <c r="F42" i="2"/>
  <c r="F43" i="2"/>
  <c r="F44" i="2"/>
  <c r="F45" i="2"/>
  <c r="F46" i="2"/>
  <c r="F47" i="2"/>
  <c r="F48" i="2"/>
  <c r="F49" i="2"/>
  <c r="F51" i="2"/>
  <c r="F52" i="2"/>
  <c r="F61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K11" i="2"/>
  <c r="J11" i="2"/>
  <c r="J12" i="2" s="1"/>
  <c r="J13" i="2" s="1"/>
  <c r="H11" i="2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F11" i="2"/>
  <c r="F10" i="2"/>
  <c r="P50" i="2" l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P61" i="2" s="1"/>
  <c r="H50" i="2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Q26" i="2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M27" i="2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O27" i="2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N27" i="2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K12" i="2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J14" i="2"/>
  <c r="J15" i="2" s="1"/>
  <c r="J16" i="2" s="1"/>
  <c r="J17" i="2" s="1"/>
  <c r="J18" i="2" s="1"/>
  <c r="J19" i="2" s="1"/>
  <c r="J20" i="2" s="1"/>
  <c r="J21" i="2" s="1"/>
  <c r="J22" i="2" s="1"/>
  <c r="J23" i="2" s="1"/>
  <c r="J24" i="2" s="1"/>
  <c r="J25" i="2" s="1"/>
  <c r="J26" i="2" s="1"/>
  <c r="F31" i="1"/>
  <c r="F32" i="1"/>
  <c r="F33" i="1"/>
  <c r="F34" i="1"/>
  <c r="F35" i="1"/>
  <c r="F36" i="1"/>
  <c r="F37" i="1"/>
  <c r="M50" i="2" l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Q50" i="2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N50" i="2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O50" i="2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F23" i="1"/>
  <c r="F21" i="1"/>
  <c r="Q10" i="1"/>
  <c r="Q11" i="1" s="1"/>
  <c r="Q12" i="1" s="1"/>
  <c r="Q13" i="1" s="1"/>
  <c r="Q14" i="1" s="1"/>
  <c r="Q15" i="1" s="1"/>
  <c r="Q16" i="1" l="1"/>
  <c r="Q17" i="1" s="1"/>
  <c r="J27" i="2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K27" i="2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H10" i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J50" i="2" l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K50" i="2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Q18" i="1"/>
  <c r="Q19" i="1" s="1"/>
  <c r="H22" i="1"/>
  <c r="H23" i="1" s="1"/>
  <c r="H24" i="1" s="1"/>
  <c r="H25" i="1" s="1"/>
  <c r="F30" i="1"/>
  <c r="F29" i="1"/>
  <c r="F28" i="1"/>
  <c r="F26" i="1"/>
  <c r="F25" i="1"/>
  <c r="F24" i="1"/>
  <c r="F22" i="1"/>
  <c r="F19" i="1"/>
  <c r="F18" i="1"/>
  <c r="F17" i="1"/>
  <c r="F15" i="1"/>
  <c r="F14" i="1"/>
  <c r="F13" i="1"/>
  <c r="F12" i="1"/>
  <c r="F11" i="1"/>
  <c r="P10" i="1"/>
  <c r="P11" i="1" s="1"/>
  <c r="P12" i="1" s="1"/>
  <c r="P13" i="1" s="1"/>
  <c r="P14" i="1" s="1"/>
  <c r="P15" i="1" s="1"/>
  <c r="O10" i="1"/>
  <c r="O11" i="1" s="1"/>
  <c r="O12" i="1" s="1"/>
  <c r="O13" i="1" s="1"/>
  <c r="O14" i="1" s="1"/>
  <c r="O15" i="1" s="1"/>
  <c r="N10" i="1"/>
  <c r="N11" i="1" s="1"/>
  <c r="N12" i="1" s="1"/>
  <c r="N13" i="1" s="1"/>
  <c r="N14" i="1" s="1"/>
  <c r="N15" i="1" s="1"/>
  <c r="M10" i="1"/>
  <c r="M11" i="1" s="1"/>
  <c r="M12" i="1" s="1"/>
  <c r="M13" i="1" s="1"/>
  <c r="M14" i="1" s="1"/>
  <c r="M15" i="1" s="1"/>
  <c r="L10" i="1"/>
  <c r="L11" i="1" s="1"/>
  <c r="L12" i="1" s="1"/>
  <c r="L13" i="1" s="1"/>
  <c r="L14" i="1" s="1"/>
  <c r="L15" i="1" s="1"/>
  <c r="K10" i="1"/>
  <c r="K11" i="1" s="1"/>
  <c r="K12" i="1" s="1"/>
  <c r="K13" i="1" s="1"/>
  <c r="K14" i="1" s="1"/>
  <c r="K15" i="1" s="1"/>
  <c r="J10" i="1"/>
  <c r="J11" i="1" s="1"/>
  <c r="J12" i="1" s="1"/>
  <c r="J13" i="1" s="1"/>
  <c r="J14" i="1" s="1"/>
  <c r="J15" i="1" s="1"/>
  <c r="F10" i="1"/>
  <c r="F9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L16" i="1"/>
  <c r="L17" i="1" s="1"/>
  <c r="J16" i="1"/>
  <c r="J17" i="1" s="1"/>
  <c r="N16" i="1"/>
  <c r="N17" i="1" s="1"/>
  <c r="K16" i="1"/>
  <c r="K17" i="1" s="1"/>
  <c r="O16" i="1"/>
  <c r="O17" i="1" s="1"/>
  <c r="P16" i="1"/>
  <c r="P17" i="1" s="1"/>
  <c r="M16" i="1"/>
  <c r="M17" i="1" s="1"/>
  <c r="M18" i="1" l="1"/>
  <c r="M19" i="1" s="1"/>
  <c r="P18" i="1"/>
  <c r="P19" i="1" s="1"/>
  <c r="K18" i="1"/>
  <c r="K19" i="1" s="1"/>
  <c r="N18" i="1"/>
  <c r="N19" i="1" s="1"/>
  <c r="J18" i="1"/>
  <c r="J19" i="1" s="1"/>
  <c r="O18" i="1"/>
  <c r="O19" i="1" s="1"/>
  <c r="L18" i="1"/>
  <c r="L19" i="1" s="1"/>
  <c r="J20" i="1" l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P20" i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O20" i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N22" i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20" i="1"/>
  <c r="N21" i="1" s="1"/>
  <c r="M20" i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L20" i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K20" i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L58" i="1" l="1"/>
  <c r="L59" i="1" s="1"/>
  <c r="L60" i="1" s="1"/>
  <c r="K58" i="1"/>
  <c r="K59" i="1" s="1"/>
  <c r="K60" i="1" s="1"/>
  <c r="J58" i="1"/>
  <c r="J59" i="1" s="1"/>
  <c r="J60" i="1" s="1"/>
  <c r="O58" i="1"/>
  <c r="O59" i="1" s="1"/>
  <c r="O60" i="1" s="1"/>
  <c r="M58" i="1"/>
  <c r="M59" i="1" s="1"/>
  <c r="M60" i="1" s="1"/>
  <c r="N58" i="1"/>
  <c r="N59" i="1" s="1"/>
  <c r="N60" i="1" s="1"/>
</calcChain>
</file>

<file path=xl/sharedStrings.xml><?xml version="1.0" encoding="utf-8"?>
<sst xmlns="http://schemas.openxmlformats.org/spreadsheetml/2006/main" count="353" uniqueCount="147">
  <si>
    <r>
      <rPr>
        <b/>
        <sz val="9"/>
        <rFont val="Tahoma"/>
        <family val="2"/>
      </rPr>
      <t>Linia użyteczności  publicznej</t>
    </r>
  </si>
  <si>
    <r>
      <rPr>
        <b/>
        <sz val="9"/>
        <rFont val="Tahoma"/>
        <family val="2"/>
      </rPr>
      <t>LINIA:</t>
    </r>
  </si>
  <si>
    <r>
      <rPr>
        <b/>
        <sz val="9"/>
        <rFont val="Tahoma"/>
        <family val="2"/>
      </rPr>
      <t>NUMER LINII</t>
    </r>
  </si>
  <si>
    <t>Oznaczenie kursu</t>
  </si>
  <si>
    <r>
      <rPr>
        <sz val="7"/>
        <rFont val="Tahoma"/>
        <family val="2"/>
      </rPr>
      <t>Kat. drogi</t>
    </r>
  </si>
  <si>
    <r>
      <rPr>
        <sz val="7"/>
        <rFont val="Tahoma"/>
        <family val="2"/>
      </rPr>
      <t>Pręd. Tech.</t>
    </r>
  </si>
  <si>
    <r>
      <rPr>
        <sz val="7"/>
        <rFont val="Tahoma"/>
        <family val="2"/>
      </rPr>
      <t>odległości między przyst.</t>
    </r>
  </si>
  <si>
    <r>
      <rPr>
        <sz val="7"/>
        <rFont val="Tahoma"/>
        <family val="2"/>
      </rPr>
      <t>km narast.</t>
    </r>
  </si>
  <si>
    <t>czas między przyst.</t>
  </si>
  <si>
    <r>
      <rPr>
        <sz val="7"/>
        <rFont val="Tahoma"/>
        <family val="2"/>
      </rPr>
      <t>Czas narast.</t>
    </r>
  </si>
  <si>
    <r>
      <rPr>
        <sz val="7"/>
        <rFont val="Tahoma"/>
        <family val="2"/>
      </rPr>
      <t>Rodzaj kursu</t>
    </r>
  </si>
  <si>
    <t>Zw</t>
  </si>
  <si>
    <r>
      <rPr>
        <sz val="7"/>
        <rFont val="Tahoma"/>
        <family val="2"/>
      </rPr>
      <t>Zw</t>
    </r>
  </si>
  <si>
    <r>
      <rPr>
        <sz val="8"/>
        <rFont val="Tahoma"/>
        <family val="2"/>
      </rPr>
      <t>0:00</t>
    </r>
  </si>
  <si>
    <r>
      <rPr>
        <sz val="7.5"/>
        <rFont val="Tahoma"/>
        <family val="2"/>
      </rPr>
      <t>Oznaczenia:</t>
    </r>
  </si>
  <si>
    <r>
      <rPr>
        <sz val="7.5"/>
        <rFont val="Tahoma"/>
        <family val="2"/>
      </rPr>
      <t>D - kursuje od poniedziałku do piątku oprócz świąt</t>
    </r>
  </si>
  <si>
    <r>
      <rPr>
        <sz val="7.5"/>
        <rFont val="Tahoma"/>
        <family val="2"/>
      </rPr>
      <t>Rodzaje kursów:</t>
    </r>
  </si>
  <si>
    <r>
      <rPr>
        <sz val="7.5"/>
        <rFont val="Tahoma"/>
        <family val="2"/>
      </rPr>
      <t>Zw - kurs zwykły</t>
    </r>
  </si>
  <si>
    <t>nr przystanku</t>
  </si>
  <si>
    <t>Dworce i przystanki</t>
  </si>
  <si>
    <t>Liczba autobusów niezbednych do codziennej realizacji przewozów : 3</t>
  </si>
  <si>
    <t>G</t>
  </si>
  <si>
    <t>W</t>
  </si>
  <si>
    <t>K</t>
  </si>
  <si>
    <t>P</t>
  </si>
  <si>
    <t xml:space="preserve">E - kursuje od poniedziałku do soboty oprócz świąt </t>
  </si>
  <si>
    <t>E</t>
  </si>
  <si>
    <t>Oznaczenie Operatora</t>
  </si>
  <si>
    <t>Dęba II</t>
  </si>
  <si>
    <t>Dęba I</t>
  </si>
  <si>
    <t>Inowłódz Plac Kaz. Wielkiego</t>
  </si>
  <si>
    <t>Inowłódz, Klasztorna 61</t>
  </si>
  <si>
    <t>Anielin Las</t>
  </si>
  <si>
    <t>Studzianna</t>
  </si>
  <si>
    <t>Poświętne</t>
  </si>
  <si>
    <t>Małoszyce</t>
  </si>
  <si>
    <t>Brudzewice Kolonia (Kaliszek)</t>
  </si>
  <si>
    <t>Brudzewice</t>
  </si>
  <si>
    <t>Ossa</t>
  </si>
  <si>
    <t>Domaszno pos. nr 142</t>
  </si>
  <si>
    <t>Domaszno pos, nr 99</t>
  </si>
  <si>
    <t>Domaszno pos nr 80</t>
  </si>
  <si>
    <t>Domaszno Szkoła Podstawowa</t>
  </si>
  <si>
    <t>Zakościele Remiza OSP</t>
  </si>
  <si>
    <t>Drzewica, ul. ST. Staszica</t>
  </si>
  <si>
    <t>Drzewica, D.A W. Sikorskiego 2a</t>
  </si>
  <si>
    <t>Mroczków Gościnny POM</t>
  </si>
  <si>
    <t>Bielowlce nż</t>
  </si>
  <si>
    <t>Dzielna</t>
  </si>
  <si>
    <t>Dzielna II</t>
  </si>
  <si>
    <t>Fryszerka</t>
  </si>
  <si>
    <t>Drzewica ul. Kilińskiego/skrzyż. Zakościele/</t>
  </si>
  <si>
    <t>w</t>
  </si>
  <si>
    <t>Opoczno - Inowłódz - Opoczno</t>
  </si>
  <si>
    <t>Dzielna I</t>
  </si>
  <si>
    <t>Bielowice nż</t>
  </si>
  <si>
    <t>Drzewica ul. Kilińskiego /skrzyż. Zakościele/</t>
  </si>
  <si>
    <t>Domaszno pos. nr 80</t>
  </si>
  <si>
    <t>Domaszno pos. nr 99</t>
  </si>
  <si>
    <t>Domaszno pos nr 142</t>
  </si>
  <si>
    <t>Małoszy ce</t>
  </si>
  <si>
    <t>6X</t>
  </si>
  <si>
    <t>D</t>
  </si>
  <si>
    <t>6X - kursuje w soboty oprócz swiat</t>
  </si>
  <si>
    <t>PKS w Opocznie Sp. z o. o.</t>
  </si>
  <si>
    <t>Kuraszków 5    26 - 307 Białaczów</t>
  </si>
  <si>
    <t>L.P.</t>
  </si>
  <si>
    <t>01</t>
  </si>
  <si>
    <t>Opoczno Biernackiego /WIS/</t>
  </si>
  <si>
    <t>Opoczno Biernackiego /Pływalnia/</t>
  </si>
  <si>
    <t xml:space="preserve">Opoczno Inowłodzka/ Rolna </t>
  </si>
  <si>
    <t xml:space="preserve">Bukowiec Opoczyński </t>
  </si>
  <si>
    <t xml:space="preserve">Kolonia Liblszów </t>
  </si>
  <si>
    <t xml:space="preserve">Kruszewiec /posesja 55/ </t>
  </si>
  <si>
    <t xml:space="preserve">Kruszewiec /Remiza/ </t>
  </si>
  <si>
    <t>Buczek - staw</t>
  </si>
  <si>
    <t>Buczek - teren niezabudowany w lesie</t>
  </si>
  <si>
    <t>Dęborzeczka</t>
  </si>
  <si>
    <t xml:space="preserve">Dęba wiadukt </t>
  </si>
  <si>
    <t>kurs 811</t>
  </si>
  <si>
    <t>kurs 160</t>
  </si>
  <si>
    <t>kurs 813</t>
  </si>
  <si>
    <t>kurs 859</t>
  </si>
  <si>
    <t>kurs 815</t>
  </si>
  <si>
    <t>kurs 9</t>
  </si>
  <si>
    <t>kurs 161</t>
  </si>
  <si>
    <t xml:space="preserve">D </t>
  </si>
  <si>
    <t xml:space="preserve">Opoczno - Inowłódz - Poświętne - Opoczno </t>
  </si>
  <si>
    <t xml:space="preserve">Żardki </t>
  </si>
  <si>
    <t xml:space="preserve">Drzewica ul. Kolejowa </t>
  </si>
  <si>
    <t xml:space="preserve">Opoczno Kolberga </t>
  </si>
  <si>
    <t xml:space="preserve">Opoczno Kolberga ZPW </t>
  </si>
  <si>
    <t xml:space="preserve">Opoczno Generała Bończy (17 Stycznia)/ Błonie </t>
  </si>
  <si>
    <t>Opoczno Biernackiego /Sąd Rejonowy/</t>
  </si>
  <si>
    <t>02</t>
  </si>
  <si>
    <t xml:space="preserve">Opoczno Perzyriskiego </t>
  </si>
  <si>
    <t>Opoczno Biernackiego /MDK/</t>
  </si>
  <si>
    <r>
      <t xml:space="preserve">Opoczno Dworcowa /Dworzec/                            </t>
    </r>
    <r>
      <rPr>
        <sz val="10"/>
        <color theme="1"/>
        <rFont val="Arial"/>
        <family val="2"/>
        <charset val="238"/>
      </rPr>
      <t>p</t>
    </r>
  </si>
  <si>
    <t xml:space="preserve">Opoczno Dworcowa /Dworzec/                                   o                     </t>
  </si>
  <si>
    <t>kurs 812</t>
  </si>
  <si>
    <t>kurs 8</t>
  </si>
  <si>
    <t>kurs 814</t>
  </si>
  <si>
    <t>kurs 10</t>
  </si>
  <si>
    <t>kurs 816</t>
  </si>
  <si>
    <t>kurs 818</t>
  </si>
  <si>
    <t>kurs 860</t>
  </si>
  <si>
    <t>Opoczno Dworcowa /Dworzec/                                      o</t>
  </si>
  <si>
    <t xml:space="preserve">Opoczno Biernackiego /WIS/ </t>
  </si>
  <si>
    <t xml:space="preserve">Opoczno Generała Boriczy (17 stycznia)/ Wałowa </t>
  </si>
  <si>
    <t xml:space="preserve">Opoczno Perzyńskiego </t>
  </si>
  <si>
    <t xml:space="preserve">Zakościele </t>
  </si>
  <si>
    <t xml:space="preserve">Buczek - Staw </t>
  </si>
  <si>
    <t xml:space="preserve">Opoczno Inowłodzka/ Świerkowa </t>
  </si>
  <si>
    <t xml:space="preserve">Opoczno Biernackiego /Sąd Rejonowy / </t>
  </si>
  <si>
    <t>Opoczno Dworcowa /Dworzec/                                   p</t>
  </si>
  <si>
    <t>Jelnia II</t>
  </si>
  <si>
    <t>Jelnia I</t>
  </si>
  <si>
    <t>Krzczonów</t>
  </si>
  <si>
    <t>Wólka Karwicka /posesja 1/</t>
  </si>
  <si>
    <t>Wólka Karwicka Kolonia /posesja 9/</t>
  </si>
  <si>
    <t xml:space="preserve">Kruszewiec /posesja 33/ </t>
  </si>
  <si>
    <t>nr drogi</t>
  </si>
  <si>
    <t>33</t>
  </si>
  <si>
    <t>35</t>
  </si>
  <si>
    <t>37</t>
  </si>
  <si>
    <t>45</t>
  </si>
  <si>
    <t>47</t>
  </si>
  <si>
    <t>Dęba - plac przed szkołą</t>
  </si>
  <si>
    <t xml:space="preserve">                       Kategoria drogi: G-droga gminna, K - droga krajowa, P - droga powiatowa; W - droga wojewódzka ;</t>
  </si>
  <si>
    <t>08</t>
  </si>
  <si>
    <t>03</t>
  </si>
  <si>
    <t>05</t>
  </si>
  <si>
    <t>31</t>
  </si>
  <si>
    <t>11</t>
  </si>
  <si>
    <t>09</t>
  </si>
  <si>
    <t>07</t>
  </si>
  <si>
    <t>16</t>
  </si>
  <si>
    <t>14</t>
  </si>
  <si>
    <t>12</t>
  </si>
  <si>
    <t>44</t>
  </si>
  <si>
    <t>26</t>
  </si>
  <si>
    <t>36</t>
  </si>
  <si>
    <t>38</t>
  </si>
  <si>
    <t>42</t>
  </si>
  <si>
    <t xml:space="preserve">Kategoria drogi: G-droga gminna, K - droga krajowa  P - droga powiatowa; W - droga wojewódzka ; </t>
  </si>
  <si>
    <t xml:space="preserve"> Osoba zarządzająca transportem:                                                                   Waldemar Roman Woźniak - Prezes Zarządu</t>
  </si>
  <si>
    <t xml:space="preserve">                     Osoba zarządzająca transportem:                                                                   Waldemar Roman Woźniak - Prezes Zarządu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</si>
</sst>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22" x14ac:knownFonts="1">
    <font>
      <sz val="11"/>
      <color theme="1"/>
      <name val="Calibri"/>
      <family val="2"/>
      <scheme val="minor"/>
    </font>
    <font>
      <b/>
      <sz val="9"/>
      <name val="Tahoma"/>
      <family val="2"/>
      <charset val="238"/>
    </font>
    <font>
      <b/>
      <sz val="9"/>
      <name val="Tahoma"/>
      <family val="2"/>
    </font>
    <font>
      <b/>
      <sz val="10"/>
      <color rgb="FF000000"/>
      <name val="Tahoma"/>
      <family val="2"/>
      <charset val="238"/>
    </font>
    <font>
      <sz val="7"/>
      <name val="Tahoma"/>
      <family val="2"/>
    </font>
    <font>
      <sz val="7"/>
      <name val="Tahoma"/>
      <family val="2"/>
      <charset val="238"/>
    </font>
    <font>
      <sz val="8"/>
      <name val="Tahoma"/>
      <family val="2"/>
      <charset val="238"/>
    </font>
    <font>
      <sz val="8"/>
      <name val="Tahoma"/>
      <family val="2"/>
    </font>
    <font>
      <sz val="8"/>
      <color rgb="FF000000"/>
      <name val="Times New Roman"/>
      <family val="1"/>
      <charset val="238"/>
    </font>
    <font>
      <sz val="7.5"/>
      <name val="Tahoma"/>
      <family val="2"/>
      <charset val="238"/>
    </font>
    <font>
      <sz val="8"/>
      <color rgb="FF000000"/>
      <name val="Tahoma"/>
      <family val="2"/>
    </font>
    <font>
      <sz val="7.5"/>
      <name val="Tahoma"/>
      <family val="2"/>
    </font>
    <font>
      <sz val="10"/>
      <name val="Arial"/>
      <family val="2"/>
      <charset val="238"/>
    </font>
    <font>
      <sz val="9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7.5"/>
      <color theme="1"/>
      <name val="Tahoma"/>
      <family val="2"/>
      <charset val="238"/>
    </font>
    <font>
      <sz val="1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/>
    </xf>
    <xf numFmtId="165" fontId="10" fillId="0" borderId="1" xfId="0" applyNumberFormat="1" applyFont="1" applyFill="1" applyBorder="1" applyAlignment="1">
      <alignment horizontal="center" vertical="top" shrinkToFit="1"/>
    </xf>
    <xf numFmtId="164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 indent="1"/>
    </xf>
    <xf numFmtId="20" fontId="6" fillId="0" borderId="1" xfId="0" applyNumberFormat="1" applyFon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65" fontId="9" fillId="0" borderId="6" xfId="0" applyNumberFormat="1" applyFont="1" applyFill="1" applyBorder="1" applyAlignment="1">
      <alignment horizontal="center"/>
    </xf>
    <xf numFmtId="165" fontId="10" fillId="0" borderId="7" xfId="0" applyNumberFormat="1" applyFont="1" applyFill="1" applyBorder="1" applyAlignment="1">
      <alignment horizontal="center" vertical="top" shrinkToFit="1"/>
    </xf>
    <xf numFmtId="165" fontId="14" fillId="2" borderId="5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top" wrapText="1"/>
    </xf>
    <xf numFmtId="164" fontId="6" fillId="0" borderId="12" xfId="0" applyNumberFormat="1" applyFont="1" applyFill="1" applyBorder="1" applyAlignment="1">
      <alignment horizontal="center" vertical="top" wrapText="1"/>
    </xf>
    <xf numFmtId="49" fontId="14" fillId="2" borderId="9" xfId="0" applyNumberFormat="1" applyFont="1" applyFill="1" applyBorder="1" applyAlignment="1">
      <alignment horizontal="center" vertical="top"/>
    </xf>
    <xf numFmtId="0" fontId="14" fillId="2" borderId="9" xfId="0" applyNumberFormat="1" applyFont="1" applyFill="1" applyBorder="1" applyAlignment="1">
      <alignment horizontal="center" vertical="center"/>
    </xf>
    <xf numFmtId="165" fontId="9" fillId="2" borderId="9" xfId="0" applyNumberFormat="1" applyFont="1" applyFill="1" applyBorder="1" applyAlignment="1">
      <alignment horizontal="center"/>
    </xf>
    <xf numFmtId="165" fontId="10" fillId="2" borderId="9" xfId="0" applyNumberFormat="1" applyFont="1" applyFill="1" applyBorder="1" applyAlignment="1">
      <alignment horizontal="center" vertical="top" shrinkToFit="1"/>
    </xf>
    <xf numFmtId="164" fontId="6" fillId="2" borderId="9" xfId="0" applyNumberFormat="1" applyFont="1" applyFill="1" applyBorder="1" applyAlignment="1">
      <alignment horizontal="center" vertical="top" wrapText="1"/>
    </xf>
    <xf numFmtId="164" fontId="6" fillId="2" borderId="9" xfId="0" applyNumberFormat="1" applyFont="1" applyFill="1" applyBorder="1" applyAlignment="1">
      <alignment horizontal="right" vertical="top" wrapText="1" indent="1"/>
    </xf>
    <xf numFmtId="20" fontId="6" fillId="2" borderId="9" xfId="0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top"/>
    </xf>
    <xf numFmtId="0" fontId="14" fillId="2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/>
    </xf>
    <xf numFmtId="165" fontId="10" fillId="2" borderId="1" xfId="0" applyNumberFormat="1" applyFont="1" applyFill="1" applyBorder="1" applyAlignment="1">
      <alignment horizontal="center" vertical="top" shrinkToFit="1"/>
    </xf>
    <xf numFmtId="164" fontId="6" fillId="2" borderId="1" xfId="0" applyNumberFormat="1" applyFont="1" applyFill="1" applyBorder="1" applyAlignment="1">
      <alignment horizontal="right" vertical="top" wrapText="1" indent="1"/>
    </xf>
    <xf numFmtId="20" fontId="6" fillId="2" borderId="1" xfId="0" applyNumberFormat="1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20" fontId="6" fillId="0" borderId="12" xfId="0" applyNumberFormat="1" applyFont="1" applyFill="1" applyBorder="1" applyAlignment="1">
      <alignment horizontal="center" vertical="top" wrapText="1"/>
    </xf>
    <xf numFmtId="0" fontId="8" fillId="0" borderId="13" xfId="0" applyFont="1" applyFill="1" applyBorder="1" applyAlignment="1">
      <alignment horizontal="center" vertical="center" wrapText="1"/>
    </xf>
    <xf numFmtId="165" fontId="9" fillId="0" borderId="20" xfId="0" applyNumberFormat="1" applyFont="1" applyFill="1" applyBorder="1" applyAlignment="1">
      <alignment horizontal="center"/>
    </xf>
    <xf numFmtId="165" fontId="16" fillId="0" borderId="19" xfId="0" applyNumberFormat="1" applyFont="1" applyFill="1" applyBorder="1" applyAlignment="1">
      <alignment horizontal="center" vertical="center"/>
    </xf>
    <xf numFmtId="164" fontId="6" fillId="0" borderId="19" xfId="0" applyNumberFormat="1" applyFont="1" applyFill="1" applyBorder="1" applyAlignment="1">
      <alignment horizontal="center" vertical="top" wrapText="1"/>
    </xf>
    <xf numFmtId="164" fontId="6" fillId="2" borderId="19" xfId="0" applyNumberFormat="1" applyFont="1" applyFill="1" applyBorder="1" applyAlignment="1">
      <alignment horizontal="center" vertical="top" wrapText="1"/>
    </xf>
    <xf numFmtId="0" fontId="17" fillId="0" borderId="17" xfId="0" applyFont="1" applyBorder="1" applyAlignment="1">
      <alignment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49" fontId="6" fillId="2" borderId="19" xfId="0" applyNumberFormat="1" applyFont="1" applyFill="1" applyBorder="1" applyAlignment="1">
      <alignment horizontal="center" vertical="center" wrapText="1"/>
    </xf>
    <xf numFmtId="0" fontId="14" fillId="2" borderId="19" xfId="0" applyNumberFormat="1" applyFont="1" applyFill="1" applyBorder="1" applyAlignment="1">
      <alignment horizontal="center" vertical="center"/>
    </xf>
    <xf numFmtId="165" fontId="9" fillId="2" borderId="19" xfId="0" applyNumberFormat="1" applyFont="1" applyFill="1" applyBorder="1" applyAlignment="1">
      <alignment horizontal="center"/>
    </xf>
    <xf numFmtId="0" fontId="18" fillId="2" borderId="11" xfId="0" applyFont="1" applyFill="1" applyBorder="1" applyAlignment="1">
      <alignment horizontal="left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20" fontId="6" fillId="2" borderId="3" xfId="0" applyNumberFormat="1" applyFont="1" applyFill="1" applyBorder="1" applyAlignment="1">
      <alignment horizontal="center" vertical="top" wrapText="1"/>
    </xf>
    <xf numFmtId="20" fontId="6" fillId="2" borderId="6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17" xfId="0" applyBorder="1"/>
    <xf numFmtId="0" fontId="0" fillId="0" borderId="22" xfId="0" applyBorder="1"/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4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12" fillId="0" borderId="25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26" xfId="0" applyBorder="1"/>
    <xf numFmtId="0" fontId="18" fillId="0" borderId="27" xfId="0" applyFont="1" applyBorder="1" applyAlignment="1">
      <alignment horizontal="center"/>
    </xf>
    <xf numFmtId="0" fontId="18" fillId="0" borderId="3" xfId="0" applyFont="1" applyBorder="1"/>
    <xf numFmtId="0" fontId="18" fillId="0" borderId="23" xfId="0" applyFont="1" applyBorder="1" applyAlignment="1">
      <alignment horizontal="center"/>
    </xf>
    <xf numFmtId="0" fontId="18" fillId="2" borderId="24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0" borderId="28" xfId="0" applyFont="1" applyBorder="1" applyAlignment="1">
      <alignment horizontal="center"/>
    </xf>
    <xf numFmtId="0" fontId="21" fillId="0" borderId="0" xfId="0" applyFont="1" applyFill="1" applyBorder="1" applyAlignment="1">
      <alignment horizontal="left" vertical="top" wrapText="1"/>
    </xf>
    <xf numFmtId="0" fontId="17" fillId="0" borderId="23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0" fontId="0" fillId="0" borderId="17" xfId="0" applyBorder="1" applyAlignment="1">
      <alignment horizontal="center"/>
    </xf>
    <xf numFmtId="165" fontId="10" fillId="0" borderId="29" xfId="0" applyNumberFormat="1" applyFont="1" applyFill="1" applyBorder="1" applyAlignment="1">
      <alignment horizontal="center" vertical="top" shrinkToFit="1"/>
    </xf>
    <xf numFmtId="0" fontId="14" fillId="2" borderId="26" xfId="0" applyNumberFormat="1" applyFont="1" applyFill="1" applyBorder="1" applyAlignment="1">
      <alignment horizontal="center" vertical="center"/>
    </xf>
    <xf numFmtId="165" fontId="9" fillId="2" borderId="26" xfId="0" applyNumberFormat="1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top" wrapTex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vertical="center" wrapText="1"/>
    </xf>
    <xf numFmtId="165" fontId="9" fillId="2" borderId="6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center" vertical="top" wrapText="1"/>
    </xf>
    <xf numFmtId="0" fontId="5" fillId="0" borderId="31" xfId="0" applyFont="1" applyFill="1" applyBorder="1" applyAlignment="1">
      <alignment horizontal="center" vertical="top" wrapText="1"/>
    </xf>
    <xf numFmtId="0" fontId="13" fillId="0" borderId="32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33" xfId="0" applyNumberFormat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left" vertical="center" wrapText="1"/>
    </xf>
    <xf numFmtId="49" fontId="14" fillId="0" borderId="23" xfId="0" applyNumberFormat="1" applyFont="1" applyFill="1" applyBorder="1" applyAlignment="1">
      <alignment horizontal="center" vertical="top"/>
    </xf>
    <xf numFmtId="49" fontId="14" fillId="2" borderId="23" xfId="0" applyNumberFormat="1" applyFont="1" applyFill="1" applyBorder="1" applyAlignment="1">
      <alignment horizontal="center" vertical="top"/>
    </xf>
    <xf numFmtId="49" fontId="14" fillId="0" borderId="23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left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center"/>
    </xf>
    <xf numFmtId="0" fontId="18" fillId="2" borderId="35" xfId="0" applyFont="1" applyFill="1" applyBorder="1" applyAlignment="1">
      <alignment horizontal="left" vertical="center" wrapText="1"/>
    </xf>
    <xf numFmtId="0" fontId="15" fillId="2" borderId="36" xfId="0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0" fontId="14" fillId="2" borderId="37" xfId="0" applyNumberFormat="1" applyFont="1" applyFill="1" applyBorder="1" applyAlignment="1">
      <alignment horizontal="center" vertical="center"/>
    </xf>
    <xf numFmtId="165" fontId="9" fillId="2" borderId="37" xfId="0" applyNumberFormat="1" applyFont="1" applyFill="1" applyBorder="1" applyAlignment="1">
      <alignment horizontal="center"/>
    </xf>
    <xf numFmtId="0" fontId="19" fillId="2" borderId="37" xfId="0" applyFont="1" applyFill="1" applyBorder="1" applyAlignment="1">
      <alignment horizontal="center" vertical="center" wrapText="1"/>
    </xf>
    <xf numFmtId="165" fontId="10" fillId="2" borderId="37" xfId="0" applyNumberFormat="1" applyFont="1" applyFill="1" applyBorder="1" applyAlignment="1">
      <alignment horizontal="center" vertical="top" shrinkToFit="1"/>
    </xf>
    <xf numFmtId="164" fontId="6" fillId="2" borderId="37" xfId="0" applyNumberFormat="1" applyFont="1" applyFill="1" applyBorder="1" applyAlignment="1">
      <alignment horizontal="center" vertical="top" wrapText="1"/>
    </xf>
    <xf numFmtId="164" fontId="6" fillId="2" borderId="37" xfId="0" applyNumberFormat="1" applyFont="1" applyFill="1" applyBorder="1" applyAlignment="1">
      <alignment horizontal="right" vertical="top" wrapText="1" indent="1"/>
    </xf>
    <xf numFmtId="20" fontId="6" fillId="2" borderId="37" xfId="0" applyNumberFormat="1" applyFont="1" applyFill="1" applyBorder="1" applyAlignment="1">
      <alignment horizontal="center" vertical="top" wrapText="1"/>
    </xf>
    <xf numFmtId="20" fontId="6" fillId="2" borderId="27" xfId="0" applyNumberFormat="1" applyFont="1" applyFill="1" applyBorder="1" applyAlignment="1">
      <alignment horizontal="center" vertical="top" wrapText="1"/>
    </xf>
    <xf numFmtId="0" fontId="0" fillId="0" borderId="38" xfId="0" applyBorder="1"/>
    <xf numFmtId="164" fontId="0" fillId="0" borderId="39" xfId="0" applyNumberFormat="1" applyFill="1" applyBorder="1" applyAlignment="1">
      <alignment horizontal="center" vertical="center" wrapText="1"/>
    </xf>
    <xf numFmtId="164" fontId="0" fillId="0" borderId="39" xfId="0" applyNumberFormat="1" applyFill="1" applyBorder="1" applyAlignment="1">
      <alignment horizontal="left" vertical="center" wrapText="1"/>
    </xf>
    <xf numFmtId="0" fontId="0" fillId="0" borderId="39" xfId="0" applyFill="1" applyBorder="1" applyAlignment="1">
      <alignment horizontal="left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49" fontId="6" fillId="0" borderId="17" xfId="0" applyNumberFormat="1" applyFont="1" applyFill="1" applyBorder="1" applyAlignment="1">
      <alignment horizontal="center" vertical="center" wrapText="1"/>
    </xf>
    <xf numFmtId="165" fontId="9" fillId="0" borderId="41" xfId="0" applyNumberFormat="1" applyFont="1" applyFill="1" applyBorder="1" applyAlignment="1">
      <alignment horizontal="center"/>
    </xf>
    <xf numFmtId="165" fontId="16" fillId="0" borderId="26" xfId="0" applyNumberFormat="1" applyFont="1" applyFill="1" applyBorder="1" applyAlignment="1">
      <alignment horizontal="center" vertical="center"/>
    </xf>
    <xf numFmtId="164" fontId="6" fillId="0" borderId="26" xfId="0" applyNumberFormat="1" applyFont="1" applyFill="1" applyBorder="1" applyAlignment="1">
      <alignment horizontal="center" vertical="top" wrapText="1"/>
    </xf>
    <xf numFmtId="164" fontId="6" fillId="0" borderId="26" xfId="0" applyNumberFormat="1" applyFont="1" applyFill="1" applyBorder="1" applyAlignment="1">
      <alignment horizontal="right" vertical="top" wrapText="1" indent="1"/>
    </xf>
    <xf numFmtId="164" fontId="6" fillId="0" borderId="21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2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vertical="top" shrinkToFi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27" xfId="0" applyNumberForma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4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49" fontId="0" fillId="0" borderId="15" xfId="0" applyNumberForma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0" fontId="11" fillId="0" borderId="39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0"/>
  <sheetViews>
    <sheetView topLeftCell="A2" zoomScaleNormal="100" workbookViewId="0">
      <selection activeCell="C66" sqref="C66"/>
    </sheetView>
  </sheetViews>
  <sheetFormatPr defaultRowHeight="15" x14ac:dyDescent="0.25"/>
  <cols>
    <col min="2" max="2" width="50.7109375" customWidth="1"/>
    <col min="3" max="3" width="8.7109375" customWidth="1"/>
    <col min="4" max="4" width="8.7109375" style="27" customWidth="1"/>
  </cols>
  <sheetData>
    <row r="1" spans="1:17" x14ac:dyDescent="0.25">
      <c r="B1" s="23" t="s">
        <v>27</v>
      </c>
      <c r="C1" s="120"/>
      <c r="D1" s="24"/>
      <c r="E1" s="2"/>
      <c r="F1" s="2"/>
      <c r="G1" s="3"/>
      <c r="H1" s="3"/>
      <c r="I1" s="4"/>
      <c r="J1" s="5"/>
      <c r="K1" s="2"/>
      <c r="L1" s="3"/>
      <c r="M1" s="2"/>
      <c r="N1" s="3"/>
      <c r="O1" s="2"/>
      <c r="P1" s="2"/>
      <c r="Q1" s="2"/>
    </row>
    <row r="2" spans="1:17" x14ac:dyDescent="0.25">
      <c r="B2" s="23" t="s">
        <v>64</v>
      </c>
      <c r="C2" s="120"/>
      <c r="D2" s="24"/>
      <c r="E2" s="168" t="s">
        <v>0</v>
      </c>
      <c r="F2" s="168"/>
      <c r="G2" s="168"/>
      <c r="H2" s="168"/>
      <c r="I2" s="168"/>
      <c r="J2" s="5"/>
      <c r="K2" s="2"/>
      <c r="L2" s="3"/>
      <c r="M2" s="2"/>
      <c r="N2" s="3"/>
      <c r="O2" s="2"/>
      <c r="P2" s="2"/>
      <c r="Q2" s="2"/>
    </row>
    <row r="3" spans="1:17" x14ac:dyDescent="0.25">
      <c r="B3" s="23" t="s">
        <v>65</v>
      </c>
      <c r="C3" s="120"/>
      <c r="D3" s="24"/>
      <c r="E3" s="169" t="s">
        <v>1</v>
      </c>
      <c r="F3" s="169"/>
      <c r="G3" s="170" t="s">
        <v>87</v>
      </c>
      <c r="H3" s="171"/>
      <c r="I3" s="171"/>
      <c r="J3" s="171"/>
      <c r="K3" s="171"/>
      <c r="L3" s="171"/>
      <c r="M3" s="2"/>
      <c r="N3" s="3"/>
      <c r="O3" s="2"/>
      <c r="P3" s="2"/>
      <c r="Q3" s="2"/>
    </row>
    <row r="4" spans="1:17" x14ac:dyDescent="0.25">
      <c r="B4" s="1"/>
      <c r="C4" s="121"/>
      <c r="D4" s="25"/>
      <c r="E4" s="171" t="s">
        <v>2</v>
      </c>
      <c r="F4" s="171"/>
      <c r="G4" s="172">
        <v>3</v>
      </c>
      <c r="H4" s="172"/>
      <c r="I4" s="6"/>
      <c r="J4" s="7"/>
      <c r="K4" s="8"/>
      <c r="L4" s="9"/>
      <c r="M4" s="8"/>
      <c r="N4" s="9"/>
      <c r="O4" s="8"/>
      <c r="P4" s="8"/>
      <c r="Q4" s="29"/>
    </row>
    <row r="5" spans="1:17" ht="15.75" thickBot="1" x14ac:dyDescent="0.3">
      <c r="B5" s="1"/>
      <c r="C5" s="121"/>
      <c r="D5" s="25"/>
      <c r="E5" s="1"/>
      <c r="F5" s="1"/>
      <c r="G5" s="10"/>
      <c r="H5" s="10"/>
      <c r="I5" s="6"/>
      <c r="J5" s="7"/>
      <c r="K5" s="8"/>
      <c r="L5" s="9"/>
      <c r="M5" s="8"/>
      <c r="N5" s="9"/>
      <c r="O5" s="8"/>
      <c r="P5" s="8"/>
      <c r="Q5" s="29"/>
    </row>
    <row r="6" spans="1:17" ht="15" customHeight="1" x14ac:dyDescent="0.25">
      <c r="A6" s="90"/>
      <c r="B6" s="58" t="s">
        <v>3</v>
      </c>
      <c r="C6" s="124"/>
      <c r="D6" s="177" t="s">
        <v>18</v>
      </c>
      <c r="E6" s="173" t="s">
        <v>4</v>
      </c>
      <c r="F6" s="173" t="s">
        <v>5</v>
      </c>
      <c r="G6" s="173" t="s">
        <v>6</v>
      </c>
      <c r="H6" s="173" t="s">
        <v>7</v>
      </c>
      <c r="I6" s="175" t="s">
        <v>8</v>
      </c>
      <c r="J6" s="175" t="s">
        <v>9</v>
      </c>
      <c r="K6" s="59" t="s">
        <v>26</v>
      </c>
      <c r="L6" s="59" t="s">
        <v>86</v>
      </c>
      <c r="M6" s="60" t="s">
        <v>26</v>
      </c>
      <c r="N6" s="60" t="s">
        <v>26</v>
      </c>
      <c r="O6" s="60" t="s">
        <v>26</v>
      </c>
      <c r="P6" s="59" t="s">
        <v>62</v>
      </c>
      <c r="Q6" s="61" t="s">
        <v>62</v>
      </c>
    </row>
    <row r="7" spans="1:17" ht="15" customHeight="1" x14ac:dyDescent="0.25">
      <c r="A7" s="92" t="s">
        <v>66</v>
      </c>
      <c r="B7" s="62" t="s">
        <v>10</v>
      </c>
      <c r="C7" s="125" t="s">
        <v>121</v>
      </c>
      <c r="D7" s="178"/>
      <c r="E7" s="174"/>
      <c r="F7" s="174"/>
      <c r="G7" s="174"/>
      <c r="H7" s="174"/>
      <c r="I7" s="176"/>
      <c r="J7" s="176"/>
      <c r="K7" s="11" t="s">
        <v>11</v>
      </c>
      <c r="L7" s="11" t="s">
        <v>11</v>
      </c>
      <c r="M7" s="11" t="s">
        <v>12</v>
      </c>
      <c r="N7" s="11" t="s">
        <v>11</v>
      </c>
      <c r="O7" s="11" t="s">
        <v>11</v>
      </c>
      <c r="P7" s="11" t="s">
        <v>11</v>
      </c>
      <c r="Q7" s="63" t="s">
        <v>11</v>
      </c>
    </row>
    <row r="8" spans="1:17" ht="15" customHeight="1" thickBot="1" x14ac:dyDescent="0.3">
      <c r="A8" s="91"/>
      <c r="B8" s="64" t="s">
        <v>19</v>
      </c>
      <c r="C8" s="131"/>
      <c r="D8" s="179"/>
      <c r="E8" s="174"/>
      <c r="F8" s="174"/>
      <c r="G8" s="174"/>
      <c r="H8" s="174"/>
      <c r="I8" s="176"/>
      <c r="J8" s="176"/>
      <c r="K8" s="12" t="s">
        <v>79</v>
      </c>
      <c r="L8" s="12" t="s">
        <v>80</v>
      </c>
      <c r="M8" s="12" t="s">
        <v>81</v>
      </c>
      <c r="N8" s="12" t="s">
        <v>82</v>
      </c>
      <c r="O8" s="12" t="s">
        <v>83</v>
      </c>
      <c r="P8" s="12" t="s">
        <v>84</v>
      </c>
      <c r="Q8" s="12" t="s">
        <v>85</v>
      </c>
    </row>
    <row r="9" spans="1:17" ht="20.100000000000001" customHeight="1" thickBot="1" x14ac:dyDescent="0.3">
      <c r="A9" s="93">
        <v>1</v>
      </c>
      <c r="B9" s="107" t="s">
        <v>98</v>
      </c>
      <c r="C9" s="136"/>
      <c r="D9" s="132" t="s">
        <v>94</v>
      </c>
      <c r="E9" s="126" t="s">
        <v>21</v>
      </c>
      <c r="F9" s="13" t="str">
        <f t="shared" ref="F9" si="0">IF(G9&gt;0.9,G9/I9/24,"-")</f>
        <v>-</v>
      </c>
      <c r="G9" s="14">
        <v>0</v>
      </c>
      <c r="H9" s="14">
        <v>0</v>
      </c>
      <c r="I9" s="15" t="s">
        <v>13</v>
      </c>
      <c r="J9" s="16" t="s">
        <v>13</v>
      </c>
      <c r="K9" s="17">
        <v>0.23958333333333334</v>
      </c>
      <c r="L9" s="17">
        <v>0.27430555555555552</v>
      </c>
      <c r="M9" s="17">
        <v>0.32291666666666669</v>
      </c>
      <c r="N9" s="17">
        <v>0.50694444444444442</v>
      </c>
      <c r="O9" s="17">
        <v>0.59027777777777779</v>
      </c>
      <c r="P9" s="17">
        <v>0.67361111111111116</v>
      </c>
      <c r="Q9" s="65">
        <v>0.72916666666666663</v>
      </c>
    </row>
    <row r="10" spans="1:17" ht="15" customHeight="1" thickBot="1" x14ac:dyDescent="0.3">
      <c r="A10" s="93">
        <f>SUM(A9+1)</f>
        <v>2</v>
      </c>
      <c r="B10" s="108" t="s">
        <v>68</v>
      </c>
      <c r="C10" s="136"/>
      <c r="D10" s="132" t="s">
        <v>67</v>
      </c>
      <c r="E10" s="127" t="s">
        <v>21</v>
      </c>
      <c r="F10" s="13" t="str">
        <f>IF(G10&gt;2.9,G10/I10/24,"-")</f>
        <v>-</v>
      </c>
      <c r="G10" s="37">
        <v>0.7</v>
      </c>
      <c r="H10" s="14">
        <f>H9+G10</f>
        <v>0.7</v>
      </c>
      <c r="I10" s="15">
        <v>1.3888888888888889E-3</v>
      </c>
      <c r="J10" s="16">
        <f>I10+J9</f>
        <v>1.3888888888888889E-3</v>
      </c>
      <c r="K10" s="15">
        <f t="shared" ref="K10:K37" si="1">K9+I10</f>
        <v>0.24097222222222223</v>
      </c>
      <c r="L10" s="15">
        <f t="shared" ref="L10:L37" si="2">L9+I10</f>
        <v>0.27569444444444441</v>
      </c>
      <c r="M10" s="15">
        <f t="shared" ref="M10:M37" si="3">M9+I10</f>
        <v>0.32430555555555557</v>
      </c>
      <c r="N10" s="15">
        <f t="shared" ref="N10:N37" si="4">N9+I10</f>
        <v>0.5083333333333333</v>
      </c>
      <c r="O10" s="15">
        <f t="shared" ref="O10:O37" si="5">O9+I10</f>
        <v>0.59166666666666667</v>
      </c>
      <c r="P10" s="15">
        <f t="shared" ref="P10:P19" si="6">P9+I10</f>
        <v>0.67500000000000004</v>
      </c>
      <c r="Q10" s="42">
        <f>SUM(Q9+I10)</f>
        <v>0.73055555555555551</v>
      </c>
    </row>
    <row r="11" spans="1:17" ht="15" customHeight="1" thickBot="1" x14ac:dyDescent="0.3">
      <c r="A11" s="93">
        <f t="shared" ref="A11:A60" si="7">SUM(A10+1)</f>
        <v>3</v>
      </c>
      <c r="B11" s="108" t="s">
        <v>69</v>
      </c>
      <c r="C11" s="136"/>
      <c r="D11" s="132" t="s">
        <v>67</v>
      </c>
      <c r="E11" s="127" t="s">
        <v>21</v>
      </c>
      <c r="F11" s="35" t="str">
        <f t="shared" ref="F11:F60" si="8">IF(G11&gt;2.9,G11/I11/24,"-")</f>
        <v>-</v>
      </c>
      <c r="G11" s="38">
        <v>0.6</v>
      </c>
      <c r="H11" s="36">
        <f t="shared" ref="H11:H25" si="9">H10+G11</f>
        <v>1.2999999999999998</v>
      </c>
      <c r="I11" s="15">
        <v>6.9444444444444447E-4</v>
      </c>
      <c r="J11" s="16">
        <f t="shared" ref="J11:J60" si="10">I11+J10</f>
        <v>2.0833333333333333E-3</v>
      </c>
      <c r="K11" s="15">
        <f t="shared" si="1"/>
        <v>0.24166666666666667</v>
      </c>
      <c r="L11" s="15">
        <f t="shared" si="2"/>
        <v>0.27638888888888885</v>
      </c>
      <c r="M11" s="15">
        <f t="shared" si="3"/>
        <v>0.32500000000000001</v>
      </c>
      <c r="N11" s="15">
        <f t="shared" si="4"/>
        <v>0.50902777777777775</v>
      </c>
      <c r="O11" s="15">
        <f t="shared" si="5"/>
        <v>0.59236111111111112</v>
      </c>
      <c r="P11" s="15">
        <f t="shared" si="6"/>
        <v>0.67569444444444449</v>
      </c>
      <c r="Q11" s="42">
        <f t="shared" ref="Q11:Q37" si="11">SUM(Q10+I11)</f>
        <v>0.73124999999999996</v>
      </c>
    </row>
    <row r="12" spans="1:17" ht="15" customHeight="1" thickBot="1" x14ac:dyDescent="0.3">
      <c r="A12" s="93">
        <f t="shared" si="7"/>
        <v>4</v>
      </c>
      <c r="B12" s="108" t="s">
        <v>70</v>
      </c>
      <c r="C12" s="136">
        <v>726</v>
      </c>
      <c r="D12" s="132" t="s">
        <v>122</v>
      </c>
      <c r="E12" s="127" t="s">
        <v>22</v>
      </c>
      <c r="F12" s="35" t="str">
        <f t="shared" si="8"/>
        <v>-</v>
      </c>
      <c r="G12" s="38">
        <v>1.4</v>
      </c>
      <c r="H12" s="36">
        <f t="shared" si="9"/>
        <v>2.6999999999999997</v>
      </c>
      <c r="I12" s="15">
        <v>1.3888888888888889E-3</v>
      </c>
      <c r="J12" s="16">
        <f t="shared" si="10"/>
        <v>3.472222222222222E-3</v>
      </c>
      <c r="K12" s="15">
        <f t="shared" si="1"/>
        <v>0.24305555555555555</v>
      </c>
      <c r="L12" s="15">
        <f t="shared" si="2"/>
        <v>0.27777777777777773</v>
      </c>
      <c r="M12" s="15">
        <f t="shared" si="3"/>
        <v>0.3263888888888889</v>
      </c>
      <c r="N12" s="15">
        <f t="shared" si="4"/>
        <v>0.51041666666666663</v>
      </c>
      <c r="O12" s="15">
        <f t="shared" si="5"/>
        <v>0.59375</v>
      </c>
      <c r="P12" s="15">
        <f t="shared" si="6"/>
        <v>0.67708333333333337</v>
      </c>
      <c r="Q12" s="42">
        <f t="shared" si="11"/>
        <v>0.73263888888888884</v>
      </c>
    </row>
    <row r="13" spans="1:17" ht="15" customHeight="1" thickBot="1" x14ac:dyDescent="0.3">
      <c r="A13" s="93">
        <f t="shared" si="7"/>
        <v>5</v>
      </c>
      <c r="B13" s="108" t="s">
        <v>71</v>
      </c>
      <c r="C13" s="136">
        <v>726</v>
      </c>
      <c r="D13" s="132" t="s">
        <v>123</v>
      </c>
      <c r="E13" s="127" t="s">
        <v>22</v>
      </c>
      <c r="F13" s="35" t="str">
        <f t="shared" si="8"/>
        <v>-</v>
      </c>
      <c r="G13" s="38">
        <v>2.7</v>
      </c>
      <c r="H13" s="36">
        <f t="shared" si="9"/>
        <v>5.4</v>
      </c>
      <c r="I13" s="15">
        <v>2.0833333333333333E-3</v>
      </c>
      <c r="J13" s="16">
        <f t="shared" si="10"/>
        <v>5.5555555555555549E-3</v>
      </c>
      <c r="K13" s="15">
        <f t="shared" si="1"/>
        <v>0.24513888888888888</v>
      </c>
      <c r="L13" s="15">
        <f t="shared" si="2"/>
        <v>0.27986111111111106</v>
      </c>
      <c r="M13" s="15">
        <f t="shared" si="3"/>
        <v>0.32847222222222222</v>
      </c>
      <c r="N13" s="15">
        <f t="shared" si="4"/>
        <v>0.51249999999999996</v>
      </c>
      <c r="O13" s="15">
        <f t="shared" si="5"/>
        <v>0.59583333333333333</v>
      </c>
      <c r="P13" s="15">
        <f t="shared" si="6"/>
        <v>0.6791666666666667</v>
      </c>
      <c r="Q13" s="42">
        <f t="shared" si="11"/>
        <v>0.73472222222222217</v>
      </c>
    </row>
    <row r="14" spans="1:17" ht="15" customHeight="1" thickBot="1" x14ac:dyDescent="0.3">
      <c r="A14" s="93">
        <f t="shared" si="7"/>
        <v>6</v>
      </c>
      <c r="B14" s="117" t="s">
        <v>72</v>
      </c>
      <c r="C14" s="137">
        <v>726</v>
      </c>
      <c r="D14" s="133" t="s">
        <v>124</v>
      </c>
      <c r="E14" s="128" t="s">
        <v>22</v>
      </c>
      <c r="F14" s="118" t="str">
        <f t="shared" si="8"/>
        <v>-</v>
      </c>
      <c r="G14" s="119">
        <v>0.9</v>
      </c>
      <c r="H14" s="36">
        <f t="shared" si="9"/>
        <v>6.3000000000000007</v>
      </c>
      <c r="I14" s="15">
        <v>6.9444444444444447E-4</v>
      </c>
      <c r="J14" s="16">
        <f t="shared" si="10"/>
        <v>6.2499999999999995E-3</v>
      </c>
      <c r="K14" s="41">
        <f t="shared" si="1"/>
        <v>0.24583333333333332</v>
      </c>
      <c r="L14" s="15">
        <f t="shared" si="2"/>
        <v>0.2805555555555555</v>
      </c>
      <c r="M14" s="15">
        <f t="shared" si="3"/>
        <v>0.32916666666666666</v>
      </c>
      <c r="N14" s="15">
        <f t="shared" si="4"/>
        <v>0.5131944444444444</v>
      </c>
      <c r="O14" s="15">
        <f t="shared" si="5"/>
        <v>0.59652777777777777</v>
      </c>
      <c r="P14" s="15">
        <f t="shared" si="6"/>
        <v>0.67986111111111114</v>
      </c>
      <c r="Q14" s="42">
        <f t="shared" si="11"/>
        <v>0.73541666666666661</v>
      </c>
    </row>
    <row r="15" spans="1:17" ht="15" customHeight="1" thickBot="1" x14ac:dyDescent="0.3">
      <c r="A15" s="93">
        <f t="shared" si="7"/>
        <v>7</v>
      </c>
      <c r="B15" s="117" t="s">
        <v>73</v>
      </c>
      <c r="C15" s="137"/>
      <c r="D15" s="133" t="s">
        <v>94</v>
      </c>
      <c r="E15" s="128" t="s">
        <v>21</v>
      </c>
      <c r="F15" s="118" t="str">
        <f t="shared" si="8"/>
        <v>-</v>
      </c>
      <c r="G15" s="119">
        <v>1.9</v>
      </c>
      <c r="H15" s="36">
        <f t="shared" si="9"/>
        <v>8.2000000000000011</v>
      </c>
      <c r="I15" s="15">
        <v>1.3888888888888889E-3</v>
      </c>
      <c r="J15" s="16">
        <f t="shared" si="10"/>
        <v>7.6388888888888886E-3</v>
      </c>
      <c r="K15" s="41">
        <f t="shared" si="1"/>
        <v>0.2472222222222222</v>
      </c>
      <c r="L15" s="15">
        <f t="shared" si="2"/>
        <v>0.28194444444444439</v>
      </c>
      <c r="M15" s="15">
        <f t="shared" si="3"/>
        <v>0.33055555555555555</v>
      </c>
      <c r="N15" s="15">
        <f t="shared" si="4"/>
        <v>0.51458333333333328</v>
      </c>
      <c r="O15" s="15">
        <f t="shared" si="5"/>
        <v>0.59791666666666665</v>
      </c>
      <c r="P15" s="15">
        <f t="shared" si="6"/>
        <v>0.68125000000000002</v>
      </c>
      <c r="Q15" s="42">
        <f t="shared" si="11"/>
        <v>0.73680555555555549</v>
      </c>
    </row>
    <row r="16" spans="1:17" ht="15" customHeight="1" thickBot="1" x14ac:dyDescent="0.3">
      <c r="A16" s="93">
        <f t="shared" si="7"/>
        <v>8</v>
      </c>
      <c r="B16" s="117" t="s">
        <v>120</v>
      </c>
      <c r="C16" s="137"/>
      <c r="D16" s="133" t="s">
        <v>94</v>
      </c>
      <c r="E16" s="128" t="s">
        <v>21</v>
      </c>
      <c r="F16" s="118" t="str">
        <f t="shared" si="8"/>
        <v>-</v>
      </c>
      <c r="G16" s="119">
        <v>0.8</v>
      </c>
      <c r="H16" s="36">
        <f t="shared" si="9"/>
        <v>9.0000000000000018</v>
      </c>
      <c r="I16" s="15">
        <v>1.3888888888888889E-3</v>
      </c>
      <c r="J16" s="16">
        <f t="shared" si="10"/>
        <v>9.0277777777777769E-3</v>
      </c>
      <c r="K16" s="41">
        <f t="shared" si="1"/>
        <v>0.24861111111111109</v>
      </c>
      <c r="L16" s="15">
        <f t="shared" si="2"/>
        <v>0.28333333333333327</v>
      </c>
      <c r="M16" s="15">
        <f t="shared" si="3"/>
        <v>0.33194444444444443</v>
      </c>
      <c r="N16" s="15">
        <f t="shared" si="4"/>
        <v>0.51597222222222217</v>
      </c>
      <c r="O16" s="15">
        <f t="shared" si="5"/>
        <v>0.59930555555555554</v>
      </c>
      <c r="P16" s="15">
        <f t="shared" si="6"/>
        <v>0.68263888888888891</v>
      </c>
      <c r="Q16" s="42">
        <f t="shared" si="11"/>
        <v>0.73819444444444438</v>
      </c>
    </row>
    <row r="17" spans="1:17" ht="15" customHeight="1" thickBot="1" x14ac:dyDescent="0.3">
      <c r="A17" s="93">
        <f t="shared" si="7"/>
        <v>9</v>
      </c>
      <c r="B17" s="117" t="s">
        <v>74</v>
      </c>
      <c r="C17" s="137"/>
      <c r="D17" s="133" t="s">
        <v>94</v>
      </c>
      <c r="E17" s="128" t="s">
        <v>21</v>
      </c>
      <c r="F17" s="118" t="str">
        <f t="shared" si="8"/>
        <v>-</v>
      </c>
      <c r="G17" s="119">
        <v>0.7</v>
      </c>
      <c r="H17" s="36">
        <f t="shared" si="9"/>
        <v>9.7000000000000011</v>
      </c>
      <c r="I17" s="15">
        <v>6.9444444444444447E-4</v>
      </c>
      <c r="J17" s="16">
        <f t="shared" si="10"/>
        <v>9.7222222222222206E-3</v>
      </c>
      <c r="K17" s="41">
        <f t="shared" si="1"/>
        <v>0.24930555555555553</v>
      </c>
      <c r="L17" s="15">
        <f t="shared" si="2"/>
        <v>0.28402777777777771</v>
      </c>
      <c r="M17" s="15">
        <f t="shared" si="3"/>
        <v>0.33263888888888887</v>
      </c>
      <c r="N17" s="15">
        <f t="shared" si="4"/>
        <v>0.51666666666666661</v>
      </c>
      <c r="O17" s="15">
        <f t="shared" si="5"/>
        <v>0.6</v>
      </c>
      <c r="P17" s="15">
        <f t="shared" si="6"/>
        <v>0.68333333333333335</v>
      </c>
      <c r="Q17" s="42">
        <f t="shared" si="11"/>
        <v>0.73888888888888882</v>
      </c>
    </row>
    <row r="18" spans="1:17" ht="15" customHeight="1" thickBot="1" x14ac:dyDescent="0.3">
      <c r="A18" s="93">
        <v>10</v>
      </c>
      <c r="B18" s="108" t="s">
        <v>75</v>
      </c>
      <c r="C18" s="136"/>
      <c r="D18" s="132"/>
      <c r="E18" s="127" t="s">
        <v>21</v>
      </c>
      <c r="F18" s="35" t="str">
        <f t="shared" si="8"/>
        <v>-</v>
      </c>
      <c r="G18" s="38">
        <v>1.7</v>
      </c>
      <c r="H18" s="36">
        <f t="shared" si="9"/>
        <v>11.4</v>
      </c>
      <c r="I18" s="15">
        <v>1.3888888888888889E-3</v>
      </c>
      <c r="J18" s="16">
        <f t="shared" si="10"/>
        <v>1.111111111111111E-2</v>
      </c>
      <c r="K18" s="41">
        <f t="shared" si="1"/>
        <v>0.25069444444444444</v>
      </c>
      <c r="L18" s="15">
        <f t="shared" si="2"/>
        <v>0.2854166666666666</v>
      </c>
      <c r="M18" s="15">
        <f t="shared" si="3"/>
        <v>0.33402777777777776</v>
      </c>
      <c r="N18" s="15">
        <f t="shared" si="4"/>
        <v>0.51805555555555549</v>
      </c>
      <c r="O18" s="15">
        <f t="shared" si="5"/>
        <v>0.60138888888888886</v>
      </c>
      <c r="P18" s="15">
        <f t="shared" si="6"/>
        <v>0.68472222222222223</v>
      </c>
      <c r="Q18" s="42">
        <f t="shared" si="11"/>
        <v>0.7402777777777777</v>
      </c>
    </row>
    <row r="19" spans="1:17" ht="15" customHeight="1" thickBot="1" x14ac:dyDescent="0.3">
      <c r="A19" s="93">
        <f t="shared" si="7"/>
        <v>11</v>
      </c>
      <c r="B19" s="108" t="s">
        <v>76</v>
      </c>
      <c r="C19" s="136"/>
      <c r="D19" s="132"/>
      <c r="E19" s="127" t="s">
        <v>21</v>
      </c>
      <c r="F19" s="35" t="str">
        <f t="shared" si="8"/>
        <v>-</v>
      </c>
      <c r="G19" s="38">
        <v>1.2</v>
      </c>
      <c r="H19" s="36">
        <f t="shared" si="9"/>
        <v>12.6</v>
      </c>
      <c r="I19" s="15">
        <v>1.3888888888888889E-3</v>
      </c>
      <c r="J19" s="16">
        <f t="shared" si="10"/>
        <v>1.2499999999999999E-2</v>
      </c>
      <c r="K19" s="41">
        <f t="shared" si="1"/>
        <v>0.25208333333333333</v>
      </c>
      <c r="L19" s="15">
        <f t="shared" si="2"/>
        <v>0.28680555555555548</v>
      </c>
      <c r="M19" s="15">
        <f t="shared" si="3"/>
        <v>0.33541666666666664</v>
      </c>
      <c r="N19" s="15">
        <f t="shared" si="4"/>
        <v>0.51944444444444438</v>
      </c>
      <c r="O19" s="15">
        <f t="shared" si="5"/>
        <v>0.60277777777777775</v>
      </c>
      <c r="P19" s="15">
        <f t="shared" si="6"/>
        <v>0.68611111111111112</v>
      </c>
      <c r="Q19" s="42">
        <f t="shared" si="11"/>
        <v>0.74166666666666659</v>
      </c>
    </row>
    <row r="20" spans="1:17" ht="15" customHeight="1" thickBot="1" x14ac:dyDescent="0.3">
      <c r="A20" s="93">
        <v>12</v>
      </c>
      <c r="B20" s="108" t="s">
        <v>127</v>
      </c>
      <c r="C20" s="136"/>
      <c r="D20" s="132"/>
      <c r="E20" s="127" t="s">
        <v>21</v>
      </c>
      <c r="F20" s="35" t="str">
        <f t="shared" si="8"/>
        <v>-</v>
      </c>
      <c r="G20" s="38">
        <v>0.9</v>
      </c>
      <c r="H20" s="36">
        <f>H19+G20</f>
        <v>13.5</v>
      </c>
      <c r="I20" s="15">
        <v>6.9444444444444447E-4</v>
      </c>
      <c r="J20" s="16">
        <f>I20+J19</f>
        <v>1.3194444444444443E-2</v>
      </c>
      <c r="K20" s="41">
        <f>K19+I20</f>
        <v>0.25277777777777777</v>
      </c>
      <c r="L20" s="15">
        <f>L19+I20</f>
        <v>0.28749999999999992</v>
      </c>
      <c r="M20" s="15">
        <f>M19+I20</f>
        <v>0.33611111111111108</v>
      </c>
      <c r="N20" s="15">
        <f>N19+I20</f>
        <v>0.52013888888888882</v>
      </c>
      <c r="O20" s="15">
        <f>O19+I20</f>
        <v>0.60347222222222219</v>
      </c>
      <c r="P20" s="15">
        <f>P19+I20</f>
        <v>0.68680555555555556</v>
      </c>
      <c r="Q20" s="42">
        <f>Q19+I20</f>
        <v>0.74236111111111103</v>
      </c>
    </row>
    <row r="21" spans="1:17" ht="15" customHeight="1" thickBot="1" x14ac:dyDescent="0.3">
      <c r="A21" s="93">
        <v>13</v>
      </c>
      <c r="B21" s="108" t="s">
        <v>29</v>
      </c>
      <c r="C21" s="136"/>
      <c r="D21" s="132"/>
      <c r="E21" s="127" t="s">
        <v>24</v>
      </c>
      <c r="F21" s="35" t="str">
        <f t="shared" si="8"/>
        <v>-</v>
      </c>
      <c r="G21" s="38">
        <v>0.3</v>
      </c>
      <c r="H21" s="36">
        <f>H20+G21</f>
        <v>13.8</v>
      </c>
      <c r="I21" s="15">
        <v>6.9444444444444447E-4</v>
      </c>
      <c r="J21" s="16">
        <f>I21+J20</f>
        <v>1.3888888888888886E-2</v>
      </c>
      <c r="K21" s="41">
        <f>K20+I21</f>
        <v>0.25347222222222221</v>
      </c>
      <c r="L21" s="15">
        <f>L20+I21</f>
        <v>0.28819444444444436</v>
      </c>
      <c r="M21" s="15">
        <f>M20+I21</f>
        <v>0.33680555555555552</v>
      </c>
      <c r="N21" s="15">
        <f>N20+I21</f>
        <v>0.52083333333333326</v>
      </c>
      <c r="O21" s="15">
        <f>O20+I21</f>
        <v>0.60416666666666663</v>
      </c>
      <c r="P21" s="15">
        <f>P20+I21</f>
        <v>0.6875</v>
      </c>
      <c r="Q21" s="42">
        <f>SUM(Q20+I21)</f>
        <v>0.74305555555555547</v>
      </c>
    </row>
    <row r="22" spans="1:17" ht="15" customHeight="1" thickBot="1" x14ac:dyDescent="0.3">
      <c r="A22" s="93">
        <f t="shared" si="7"/>
        <v>14</v>
      </c>
      <c r="B22" s="108" t="s">
        <v>28</v>
      </c>
      <c r="C22" s="136"/>
      <c r="D22" s="132"/>
      <c r="E22" s="127" t="s">
        <v>24</v>
      </c>
      <c r="F22" s="35" t="str">
        <f t="shared" si="8"/>
        <v>-</v>
      </c>
      <c r="G22" s="38">
        <v>0.9</v>
      </c>
      <c r="H22" s="36">
        <f t="shared" si="9"/>
        <v>14.700000000000001</v>
      </c>
      <c r="I22" s="15">
        <v>1.3888888888888889E-3</v>
      </c>
      <c r="J22" s="16">
        <f t="shared" si="10"/>
        <v>1.5277777777777776E-2</v>
      </c>
      <c r="K22" s="41">
        <f t="shared" si="1"/>
        <v>0.25486111111111109</v>
      </c>
      <c r="L22" s="15">
        <f t="shared" si="2"/>
        <v>0.28958333333333325</v>
      </c>
      <c r="M22" s="15">
        <f t="shared" si="3"/>
        <v>0.33819444444444441</v>
      </c>
      <c r="N22" s="15">
        <f t="shared" si="4"/>
        <v>0.52222222222222214</v>
      </c>
      <c r="O22" s="15">
        <f t="shared" si="5"/>
        <v>0.60555555555555551</v>
      </c>
      <c r="P22" s="15">
        <f t="shared" ref="P22:P24" si="12">P21+I22</f>
        <v>0.68888888888888888</v>
      </c>
      <c r="Q22" s="42">
        <f t="shared" si="11"/>
        <v>0.74444444444444435</v>
      </c>
    </row>
    <row r="23" spans="1:17" ht="15" customHeight="1" thickBot="1" x14ac:dyDescent="0.3">
      <c r="A23" s="93">
        <f t="shared" si="7"/>
        <v>15</v>
      </c>
      <c r="B23" s="108" t="s">
        <v>77</v>
      </c>
      <c r="C23" s="136">
        <v>726</v>
      </c>
      <c r="D23" s="132" t="s">
        <v>125</v>
      </c>
      <c r="E23" s="127" t="s">
        <v>22</v>
      </c>
      <c r="F23" s="35" t="str">
        <f t="shared" si="8"/>
        <v>-</v>
      </c>
      <c r="G23" s="38">
        <v>0.6</v>
      </c>
      <c r="H23" s="36">
        <f t="shared" si="9"/>
        <v>15.3</v>
      </c>
      <c r="I23" s="15">
        <v>6.9444444444444447E-4</v>
      </c>
      <c r="J23" s="16">
        <f t="shared" si="10"/>
        <v>1.5972222222222221E-2</v>
      </c>
      <c r="K23" s="41">
        <f t="shared" si="1"/>
        <v>0.25555555555555554</v>
      </c>
      <c r="L23" s="15">
        <f t="shared" si="2"/>
        <v>0.29027777777777769</v>
      </c>
      <c r="M23" s="15">
        <f t="shared" si="3"/>
        <v>0.33888888888888885</v>
      </c>
      <c r="N23" s="15">
        <f t="shared" si="4"/>
        <v>0.52291666666666659</v>
      </c>
      <c r="O23" s="15">
        <f t="shared" si="5"/>
        <v>0.60624999999999996</v>
      </c>
      <c r="P23" s="15">
        <f t="shared" si="12"/>
        <v>0.68958333333333333</v>
      </c>
      <c r="Q23" s="42">
        <f t="shared" si="11"/>
        <v>0.7451388888888888</v>
      </c>
    </row>
    <row r="24" spans="1:17" ht="15" customHeight="1" thickBot="1" x14ac:dyDescent="0.3">
      <c r="A24" s="93">
        <f t="shared" si="7"/>
        <v>16</v>
      </c>
      <c r="B24" s="108" t="s">
        <v>78</v>
      </c>
      <c r="C24" s="136">
        <v>726</v>
      </c>
      <c r="D24" s="132" t="s">
        <v>126</v>
      </c>
      <c r="E24" s="127" t="s">
        <v>22</v>
      </c>
      <c r="F24" s="35" t="str">
        <f t="shared" si="8"/>
        <v>-</v>
      </c>
      <c r="G24" s="38">
        <v>1</v>
      </c>
      <c r="H24" s="36">
        <f t="shared" si="9"/>
        <v>16.3</v>
      </c>
      <c r="I24" s="15">
        <v>6.9444444444444447E-4</v>
      </c>
      <c r="J24" s="16">
        <f t="shared" si="10"/>
        <v>1.6666666666666666E-2</v>
      </c>
      <c r="K24" s="41">
        <f t="shared" si="1"/>
        <v>0.25624999999999998</v>
      </c>
      <c r="L24" s="15">
        <f t="shared" si="2"/>
        <v>0.29097222222222213</v>
      </c>
      <c r="M24" s="15">
        <f t="shared" si="3"/>
        <v>0.33958333333333329</v>
      </c>
      <c r="N24" s="15">
        <f t="shared" si="4"/>
        <v>0.52361111111111103</v>
      </c>
      <c r="O24" s="15">
        <f t="shared" si="5"/>
        <v>0.6069444444444444</v>
      </c>
      <c r="P24" s="15">
        <f t="shared" si="12"/>
        <v>0.69027777777777777</v>
      </c>
      <c r="Q24" s="42">
        <f t="shared" si="11"/>
        <v>0.74583333333333324</v>
      </c>
    </row>
    <row r="25" spans="1:17" ht="15" customHeight="1" thickBot="1" x14ac:dyDescent="0.3">
      <c r="A25" s="93">
        <f t="shared" si="7"/>
        <v>17</v>
      </c>
      <c r="B25" s="108" t="s">
        <v>30</v>
      </c>
      <c r="C25" s="136"/>
      <c r="D25" s="132"/>
      <c r="E25" s="127" t="s">
        <v>21</v>
      </c>
      <c r="F25" s="35">
        <f t="shared" si="8"/>
        <v>56.400000000000006</v>
      </c>
      <c r="G25" s="38">
        <v>4.7</v>
      </c>
      <c r="H25" s="36">
        <f t="shared" si="9"/>
        <v>21</v>
      </c>
      <c r="I25" s="15">
        <v>3.472222222222222E-3</v>
      </c>
      <c r="J25" s="16">
        <f t="shared" si="10"/>
        <v>2.0138888888888887E-2</v>
      </c>
      <c r="K25" s="41">
        <f t="shared" si="1"/>
        <v>0.25972222222222219</v>
      </c>
      <c r="L25" s="15">
        <f t="shared" si="2"/>
        <v>0.29444444444444434</v>
      </c>
      <c r="M25" s="15">
        <f t="shared" si="3"/>
        <v>0.3430555555555555</v>
      </c>
      <c r="N25" s="15">
        <f t="shared" si="4"/>
        <v>0.52708333333333324</v>
      </c>
      <c r="O25" s="15">
        <f t="shared" si="5"/>
        <v>0.61041666666666661</v>
      </c>
      <c r="P25" s="15">
        <f t="shared" ref="P25:P37" si="13">P24+I25</f>
        <v>0.69374999999999998</v>
      </c>
      <c r="Q25" s="42">
        <f t="shared" si="11"/>
        <v>0.74930555555555545</v>
      </c>
    </row>
    <row r="26" spans="1:17" ht="15" customHeight="1" thickBot="1" x14ac:dyDescent="0.3">
      <c r="A26" s="93">
        <f t="shared" si="7"/>
        <v>18</v>
      </c>
      <c r="B26" s="108" t="s">
        <v>31</v>
      </c>
      <c r="C26" s="136">
        <v>48</v>
      </c>
      <c r="D26" s="134"/>
      <c r="E26" s="129" t="s">
        <v>23</v>
      </c>
      <c r="F26" s="35" t="str">
        <f t="shared" si="8"/>
        <v>-</v>
      </c>
      <c r="G26" s="38">
        <v>2.2000000000000002</v>
      </c>
      <c r="H26" s="36">
        <v>23.2</v>
      </c>
      <c r="I26" s="15">
        <v>2.0833333333333333E-3</v>
      </c>
      <c r="J26" s="16">
        <f t="shared" si="10"/>
        <v>2.222222222222222E-2</v>
      </c>
      <c r="K26" s="41">
        <f t="shared" si="1"/>
        <v>0.26180555555555551</v>
      </c>
      <c r="L26" s="15">
        <f t="shared" si="2"/>
        <v>0.29652777777777767</v>
      </c>
      <c r="M26" s="15">
        <f t="shared" si="3"/>
        <v>0.34513888888888883</v>
      </c>
      <c r="N26" s="15">
        <f t="shared" si="4"/>
        <v>0.52916666666666656</v>
      </c>
      <c r="O26" s="15">
        <f t="shared" si="5"/>
        <v>0.61249999999999993</v>
      </c>
      <c r="P26" s="15">
        <f t="shared" si="13"/>
        <v>0.6958333333333333</v>
      </c>
      <c r="Q26" s="42">
        <f t="shared" si="11"/>
        <v>0.75138888888888877</v>
      </c>
    </row>
    <row r="27" spans="1:17" ht="15" customHeight="1" thickBot="1" x14ac:dyDescent="0.3">
      <c r="A27" s="93">
        <f t="shared" si="7"/>
        <v>19</v>
      </c>
      <c r="B27" s="108" t="s">
        <v>50</v>
      </c>
      <c r="C27" s="136">
        <v>48</v>
      </c>
      <c r="D27" s="134"/>
      <c r="E27" s="129" t="s">
        <v>23</v>
      </c>
      <c r="F27" s="35"/>
      <c r="G27" s="38">
        <v>0.8</v>
      </c>
      <c r="H27" s="36">
        <v>24</v>
      </c>
      <c r="I27" s="15">
        <v>6.9444444444444447E-4</v>
      </c>
      <c r="J27" s="16">
        <f t="shared" si="10"/>
        <v>2.2916666666666665E-2</v>
      </c>
      <c r="K27" s="41">
        <f t="shared" si="1"/>
        <v>0.26249999999999996</v>
      </c>
      <c r="L27" s="15">
        <f t="shared" si="2"/>
        <v>0.29722222222222211</v>
      </c>
      <c r="M27" s="15">
        <f t="shared" si="3"/>
        <v>0.34583333333333327</v>
      </c>
      <c r="N27" s="15">
        <f t="shared" si="4"/>
        <v>0.52986111111111101</v>
      </c>
      <c r="O27" s="15">
        <f t="shared" si="5"/>
        <v>0.61319444444444438</v>
      </c>
      <c r="P27" s="15">
        <f t="shared" si="13"/>
        <v>0.69652777777777775</v>
      </c>
      <c r="Q27" s="42">
        <f t="shared" si="11"/>
        <v>0.75208333333333321</v>
      </c>
    </row>
    <row r="28" spans="1:17" ht="15" customHeight="1" thickBot="1" x14ac:dyDescent="0.3">
      <c r="A28" s="93">
        <f t="shared" si="7"/>
        <v>20</v>
      </c>
      <c r="B28" s="108" t="s">
        <v>32</v>
      </c>
      <c r="C28" s="136">
        <v>48</v>
      </c>
      <c r="D28" s="135"/>
      <c r="E28" s="129" t="s">
        <v>23</v>
      </c>
      <c r="F28" s="35">
        <f t="shared" si="8"/>
        <v>51.6</v>
      </c>
      <c r="G28" s="38">
        <v>4.3</v>
      </c>
      <c r="H28" s="36">
        <v>28.3</v>
      </c>
      <c r="I28" s="15">
        <v>3.472222222222222E-3</v>
      </c>
      <c r="J28" s="16">
        <f t="shared" si="10"/>
        <v>2.6388888888888885E-2</v>
      </c>
      <c r="K28" s="41">
        <f t="shared" si="1"/>
        <v>0.26597222222222217</v>
      </c>
      <c r="L28" s="15">
        <f t="shared" si="2"/>
        <v>0.30069444444444432</v>
      </c>
      <c r="M28" s="15">
        <f t="shared" si="3"/>
        <v>0.34930555555555548</v>
      </c>
      <c r="N28" s="15">
        <f t="shared" si="4"/>
        <v>0.53333333333333321</v>
      </c>
      <c r="O28" s="15">
        <f t="shared" si="5"/>
        <v>0.61666666666666659</v>
      </c>
      <c r="P28" s="15">
        <f t="shared" si="13"/>
        <v>0.7</v>
      </c>
      <c r="Q28" s="42">
        <f t="shared" si="11"/>
        <v>0.75555555555555542</v>
      </c>
    </row>
    <row r="29" spans="1:17" ht="15" customHeight="1" thickBot="1" x14ac:dyDescent="0.3">
      <c r="A29" s="93">
        <f t="shared" si="7"/>
        <v>21</v>
      </c>
      <c r="B29" s="108" t="s">
        <v>33</v>
      </c>
      <c r="C29" s="136">
        <v>48</v>
      </c>
      <c r="D29" s="135"/>
      <c r="E29" s="129" t="s">
        <v>23</v>
      </c>
      <c r="F29" s="35" t="str">
        <f t="shared" si="8"/>
        <v>-</v>
      </c>
      <c r="G29" s="38">
        <v>2.2000000000000002</v>
      </c>
      <c r="H29" s="36">
        <v>30.5</v>
      </c>
      <c r="I29" s="15">
        <v>2.0833333333333333E-3</v>
      </c>
      <c r="J29" s="16">
        <f t="shared" si="10"/>
        <v>2.8472222222222218E-2</v>
      </c>
      <c r="K29" s="41">
        <f t="shared" si="1"/>
        <v>0.26805555555555549</v>
      </c>
      <c r="L29" s="15">
        <f t="shared" si="2"/>
        <v>0.30277777777777765</v>
      </c>
      <c r="M29" s="15">
        <f t="shared" si="3"/>
        <v>0.35138888888888881</v>
      </c>
      <c r="N29" s="15">
        <f t="shared" si="4"/>
        <v>0.53541666666666654</v>
      </c>
      <c r="O29" s="15">
        <f t="shared" si="5"/>
        <v>0.61874999999999991</v>
      </c>
      <c r="P29" s="15">
        <f t="shared" si="13"/>
        <v>0.70208333333333328</v>
      </c>
      <c r="Q29" s="42">
        <f t="shared" si="11"/>
        <v>0.75763888888888875</v>
      </c>
    </row>
    <row r="30" spans="1:17" ht="15" customHeight="1" thickBot="1" x14ac:dyDescent="0.3">
      <c r="A30" s="93">
        <f t="shared" si="7"/>
        <v>22</v>
      </c>
      <c r="B30" s="108" t="s">
        <v>34</v>
      </c>
      <c r="C30" s="136">
        <v>48</v>
      </c>
      <c r="D30" s="135"/>
      <c r="E30" s="129" t="s">
        <v>23</v>
      </c>
      <c r="F30" s="35" t="str">
        <f t="shared" si="8"/>
        <v>-</v>
      </c>
      <c r="G30" s="38">
        <v>1.3</v>
      </c>
      <c r="H30" s="36">
        <v>31.8</v>
      </c>
      <c r="I30" s="15">
        <v>1.3888888888888889E-3</v>
      </c>
      <c r="J30" s="16">
        <f t="shared" si="10"/>
        <v>2.9861111111111106E-2</v>
      </c>
      <c r="K30" s="41">
        <f t="shared" si="1"/>
        <v>0.26944444444444438</v>
      </c>
      <c r="L30" s="15">
        <f t="shared" si="2"/>
        <v>0.30416666666666653</v>
      </c>
      <c r="M30" s="15">
        <f t="shared" si="3"/>
        <v>0.35277777777777769</v>
      </c>
      <c r="N30" s="15">
        <f t="shared" si="4"/>
        <v>0.53680555555555542</v>
      </c>
      <c r="O30" s="15">
        <f t="shared" si="5"/>
        <v>0.6201388888888888</v>
      </c>
      <c r="P30" s="15">
        <f t="shared" si="13"/>
        <v>0.70347222222222217</v>
      </c>
      <c r="Q30" s="42">
        <f t="shared" si="11"/>
        <v>0.75902777777777763</v>
      </c>
    </row>
    <row r="31" spans="1:17" ht="15" customHeight="1" thickBot="1" x14ac:dyDescent="0.3">
      <c r="A31" s="93">
        <f t="shared" si="7"/>
        <v>23</v>
      </c>
      <c r="B31" s="108" t="s">
        <v>35</v>
      </c>
      <c r="C31" s="136">
        <v>48</v>
      </c>
      <c r="D31" s="135"/>
      <c r="E31" s="129" t="s">
        <v>23</v>
      </c>
      <c r="F31" s="35" t="str">
        <f t="shared" si="8"/>
        <v>-</v>
      </c>
      <c r="G31" s="38">
        <v>1.5</v>
      </c>
      <c r="H31" s="36">
        <v>33.299999999999997</v>
      </c>
      <c r="I31" s="15">
        <v>1.3888888888888889E-3</v>
      </c>
      <c r="J31" s="16">
        <f t="shared" si="10"/>
        <v>3.1249999999999993E-2</v>
      </c>
      <c r="K31" s="41">
        <f t="shared" si="1"/>
        <v>0.27083333333333326</v>
      </c>
      <c r="L31" s="15">
        <f t="shared" si="2"/>
        <v>0.30555555555555541</v>
      </c>
      <c r="M31" s="15">
        <f t="shared" si="3"/>
        <v>0.35416666666666657</v>
      </c>
      <c r="N31" s="15">
        <f t="shared" si="4"/>
        <v>0.53819444444444431</v>
      </c>
      <c r="O31" s="15">
        <f t="shared" si="5"/>
        <v>0.62152777777777768</v>
      </c>
      <c r="P31" s="15">
        <f t="shared" si="13"/>
        <v>0.70486111111111105</v>
      </c>
      <c r="Q31" s="42">
        <f t="shared" si="11"/>
        <v>0.76041666666666652</v>
      </c>
    </row>
    <row r="32" spans="1:17" ht="15" customHeight="1" thickBot="1" x14ac:dyDescent="0.3">
      <c r="A32" s="93">
        <f t="shared" si="7"/>
        <v>24</v>
      </c>
      <c r="B32" s="108" t="s">
        <v>36</v>
      </c>
      <c r="C32" s="136">
        <v>48</v>
      </c>
      <c r="D32" s="135"/>
      <c r="E32" s="129" t="s">
        <v>23</v>
      </c>
      <c r="F32" s="35" t="str">
        <f t="shared" si="8"/>
        <v>-</v>
      </c>
      <c r="G32" s="38">
        <v>2</v>
      </c>
      <c r="H32" s="36">
        <v>35.299999999999997</v>
      </c>
      <c r="I32" s="15">
        <v>2.0833333333333333E-3</v>
      </c>
      <c r="J32" s="16">
        <f>I32+J31</f>
        <v>3.3333333333333326E-2</v>
      </c>
      <c r="K32" s="41">
        <f>K31+I32</f>
        <v>0.27291666666666659</v>
      </c>
      <c r="L32" s="15">
        <f>L31+I32</f>
        <v>0.30763888888888874</v>
      </c>
      <c r="M32" s="15">
        <f>M31+I32</f>
        <v>0.3562499999999999</v>
      </c>
      <c r="N32" s="15">
        <f>N31+I32</f>
        <v>0.54027777777777763</v>
      </c>
      <c r="O32" s="15">
        <f>O31+I32</f>
        <v>0.62361111111111101</v>
      </c>
      <c r="P32" s="15">
        <f>P31+I32</f>
        <v>0.70694444444444438</v>
      </c>
      <c r="Q32" s="42">
        <f>SUM(Q31+I32)</f>
        <v>0.76249999999999984</v>
      </c>
    </row>
    <row r="33" spans="1:17" ht="15" customHeight="1" thickBot="1" x14ac:dyDescent="0.3">
      <c r="A33" s="93">
        <f t="shared" si="7"/>
        <v>25</v>
      </c>
      <c r="B33" s="108" t="s">
        <v>37</v>
      </c>
      <c r="C33" s="136">
        <v>48</v>
      </c>
      <c r="D33" s="135"/>
      <c r="E33" s="129" t="s">
        <v>23</v>
      </c>
      <c r="F33" s="35" t="str">
        <f t="shared" si="8"/>
        <v>-</v>
      </c>
      <c r="G33" s="38">
        <v>1.3</v>
      </c>
      <c r="H33" s="36">
        <v>36.6</v>
      </c>
      <c r="I33" s="15">
        <v>1.3888888888888889E-3</v>
      </c>
      <c r="J33" s="16">
        <f t="shared" si="10"/>
        <v>3.4722222222222217E-2</v>
      </c>
      <c r="K33" s="41">
        <f t="shared" si="1"/>
        <v>0.27430555555555547</v>
      </c>
      <c r="L33" s="15">
        <f t="shared" si="2"/>
        <v>0.30902777777777762</v>
      </c>
      <c r="M33" s="15">
        <f t="shared" si="3"/>
        <v>0.35763888888888878</v>
      </c>
      <c r="N33" s="15">
        <f t="shared" si="4"/>
        <v>0.54166666666666652</v>
      </c>
      <c r="O33" s="15">
        <f t="shared" si="5"/>
        <v>0.62499999999999989</v>
      </c>
      <c r="P33" s="15">
        <f t="shared" si="13"/>
        <v>0.70833333333333326</v>
      </c>
      <c r="Q33" s="42">
        <f t="shared" si="11"/>
        <v>0.76388888888888873</v>
      </c>
    </row>
    <row r="34" spans="1:17" ht="15" customHeight="1" thickBot="1" x14ac:dyDescent="0.3">
      <c r="A34" s="93">
        <f t="shared" si="7"/>
        <v>26</v>
      </c>
      <c r="B34" s="108" t="s">
        <v>38</v>
      </c>
      <c r="C34" s="136">
        <v>48</v>
      </c>
      <c r="D34" s="135"/>
      <c r="E34" s="129" t="s">
        <v>23</v>
      </c>
      <c r="F34" s="35">
        <f t="shared" si="8"/>
        <v>62</v>
      </c>
      <c r="G34" s="38">
        <v>3.1</v>
      </c>
      <c r="H34" s="36">
        <v>39.700000000000003</v>
      </c>
      <c r="I34" s="15">
        <v>2.0833333333333333E-3</v>
      </c>
      <c r="J34" s="16">
        <f t="shared" si="10"/>
        <v>3.680555555555555E-2</v>
      </c>
      <c r="K34" s="41">
        <f t="shared" si="1"/>
        <v>0.2763888888888888</v>
      </c>
      <c r="L34" s="15">
        <f t="shared" si="2"/>
        <v>0.31111111111111095</v>
      </c>
      <c r="M34" s="15">
        <f t="shared" si="3"/>
        <v>0.35972222222222211</v>
      </c>
      <c r="N34" s="15">
        <f t="shared" si="4"/>
        <v>0.54374999999999984</v>
      </c>
      <c r="O34" s="15">
        <f t="shared" si="5"/>
        <v>0.62708333333333321</v>
      </c>
      <c r="P34" s="15">
        <f t="shared" si="13"/>
        <v>0.71041666666666659</v>
      </c>
      <c r="Q34" s="42">
        <f t="shared" si="11"/>
        <v>0.76597222222222205</v>
      </c>
    </row>
    <row r="35" spans="1:17" ht="15" customHeight="1" thickBot="1" x14ac:dyDescent="0.3">
      <c r="A35" s="93">
        <f t="shared" si="7"/>
        <v>27</v>
      </c>
      <c r="B35" s="108" t="s">
        <v>39</v>
      </c>
      <c r="C35" s="136"/>
      <c r="D35" s="135"/>
      <c r="E35" s="129" t="s">
        <v>21</v>
      </c>
      <c r="F35" s="35">
        <f t="shared" si="8"/>
        <v>52.800000000000011</v>
      </c>
      <c r="G35" s="38">
        <v>4.4000000000000004</v>
      </c>
      <c r="H35" s="36">
        <v>44.1</v>
      </c>
      <c r="I35" s="15">
        <v>3.472222222222222E-3</v>
      </c>
      <c r="J35" s="16">
        <f t="shared" si="10"/>
        <v>4.0277777777777773E-2</v>
      </c>
      <c r="K35" s="41">
        <f t="shared" si="1"/>
        <v>0.27986111111111101</v>
      </c>
      <c r="L35" s="15">
        <f t="shared" si="2"/>
        <v>0.31458333333333316</v>
      </c>
      <c r="M35" s="15">
        <f t="shared" si="3"/>
        <v>0.36319444444444432</v>
      </c>
      <c r="N35" s="15">
        <f t="shared" si="4"/>
        <v>0.54722222222222205</v>
      </c>
      <c r="O35" s="15">
        <f t="shared" si="5"/>
        <v>0.63055555555555542</v>
      </c>
      <c r="P35" s="15">
        <f t="shared" si="13"/>
        <v>0.7138888888888888</v>
      </c>
      <c r="Q35" s="42">
        <f t="shared" si="11"/>
        <v>0.76944444444444426</v>
      </c>
    </row>
    <row r="36" spans="1:17" ht="15" customHeight="1" thickBot="1" x14ac:dyDescent="0.3">
      <c r="A36" s="93">
        <f t="shared" si="7"/>
        <v>28</v>
      </c>
      <c r="B36" s="108" t="s">
        <v>40</v>
      </c>
      <c r="C36" s="136"/>
      <c r="D36" s="135"/>
      <c r="E36" s="129" t="s">
        <v>21</v>
      </c>
      <c r="F36" s="35" t="str">
        <f t="shared" si="8"/>
        <v>-</v>
      </c>
      <c r="G36" s="38">
        <v>1</v>
      </c>
      <c r="H36" s="36">
        <v>45.1</v>
      </c>
      <c r="I36" s="15">
        <v>1.3888888888888889E-3</v>
      </c>
      <c r="J36" s="16">
        <f t="shared" si="10"/>
        <v>4.1666666666666664E-2</v>
      </c>
      <c r="K36" s="41">
        <f t="shared" si="1"/>
        <v>0.28124999999999989</v>
      </c>
      <c r="L36" s="15">
        <f t="shared" si="2"/>
        <v>0.31597222222222204</v>
      </c>
      <c r="M36" s="15">
        <f t="shared" si="3"/>
        <v>0.3645833333333332</v>
      </c>
      <c r="N36" s="15">
        <f t="shared" si="4"/>
        <v>0.54861111111111094</v>
      </c>
      <c r="O36" s="15">
        <f t="shared" si="5"/>
        <v>0.63194444444444431</v>
      </c>
      <c r="P36" s="15">
        <f t="shared" si="13"/>
        <v>0.71527777777777768</v>
      </c>
      <c r="Q36" s="42">
        <f t="shared" si="11"/>
        <v>0.77083333333333315</v>
      </c>
    </row>
    <row r="37" spans="1:17" ht="15" customHeight="1" thickBot="1" x14ac:dyDescent="0.3">
      <c r="A37" s="93">
        <f t="shared" si="7"/>
        <v>29</v>
      </c>
      <c r="B37" s="108" t="s">
        <v>41</v>
      </c>
      <c r="C37" s="136"/>
      <c r="D37" s="135"/>
      <c r="E37" s="129" t="s">
        <v>21</v>
      </c>
      <c r="F37" s="35" t="str">
        <f t="shared" si="8"/>
        <v>-</v>
      </c>
      <c r="G37" s="38">
        <v>0.5</v>
      </c>
      <c r="H37" s="36">
        <v>45.6</v>
      </c>
      <c r="I37" s="15">
        <v>6.9444444444444447E-4</v>
      </c>
      <c r="J37" s="16">
        <f t="shared" si="10"/>
        <v>4.2361111111111106E-2</v>
      </c>
      <c r="K37" s="41">
        <f t="shared" si="1"/>
        <v>0.28194444444444433</v>
      </c>
      <c r="L37" s="15">
        <f t="shared" si="2"/>
        <v>0.31666666666666649</v>
      </c>
      <c r="M37" s="15">
        <f t="shared" si="3"/>
        <v>0.36527777777777765</v>
      </c>
      <c r="N37" s="15">
        <f t="shared" si="4"/>
        <v>0.54930555555555538</v>
      </c>
      <c r="O37" s="15">
        <f t="shared" si="5"/>
        <v>0.63263888888888875</v>
      </c>
      <c r="P37" s="15">
        <f t="shared" si="13"/>
        <v>0.71597222222222212</v>
      </c>
      <c r="Q37" s="42">
        <f t="shared" si="11"/>
        <v>0.77152777777777759</v>
      </c>
    </row>
    <row r="38" spans="1:17" ht="15" customHeight="1" thickBot="1" x14ac:dyDescent="0.3">
      <c r="A38" s="93">
        <f t="shared" si="7"/>
        <v>30</v>
      </c>
      <c r="B38" s="108" t="s">
        <v>42</v>
      </c>
      <c r="C38" s="136"/>
      <c r="D38" s="135"/>
      <c r="E38" s="129" t="s">
        <v>21</v>
      </c>
      <c r="F38" s="35" t="str">
        <f t="shared" si="8"/>
        <v>-</v>
      </c>
      <c r="G38" s="38">
        <v>0.8</v>
      </c>
      <c r="H38" s="36">
        <v>46.4</v>
      </c>
      <c r="I38" s="15">
        <v>1.3888888888888889E-3</v>
      </c>
      <c r="J38" s="16">
        <f t="shared" si="10"/>
        <v>4.3749999999999997E-2</v>
      </c>
      <c r="K38" s="41">
        <f t="shared" ref="K38:K60" si="14">K37+I38</f>
        <v>0.28333333333333321</v>
      </c>
      <c r="L38" s="15">
        <f t="shared" ref="L38:L60" si="15">L37+I38</f>
        <v>0.31805555555555537</v>
      </c>
      <c r="M38" s="15">
        <f t="shared" ref="M38:M60" si="16">M37+I38</f>
        <v>0.36666666666666653</v>
      </c>
      <c r="N38" s="15">
        <f t="shared" ref="N38:N60" si="17">N37+I38</f>
        <v>0.55069444444444426</v>
      </c>
      <c r="O38" s="15">
        <f t="shared" ref="O38:O60" si="18">O37+I38</f>
        <v>0.63402777777777763</v>
      </c>
      <c r="P38" s="15">
        <f t="shared" ref="P38:P43" si="19">P37+I38</f>
        <v>0.71736111111111101</v>
      </c>
      <c r="Q38" s="42">
        <f t="shared" ref="Q38:Q60" si="20">SUM(Q37+I38)</f>
        <v>0.77291666666666647</v>
      </c>
    </row>
    <row r="39" spans="1:17" ht="15" customHeight="1" thickBot="1" x14ac:dyDescent="0.3">
      <c r="A39" s="93">
        <f t="shared" si="7"/>
        <v>31</v>
      </c>
      <c r="B39" s="108" t="s">
        <v>88</v>
      </c>
      <c r="C39" s="136">
        <v>728</v>
      </c>
      <c r="D39" s="135" t="s">
        <v>94</v>
      </c>
      <c r="E39" s="129" t="s">
        <v>22</v>
      </c>
      <c r="F39" s="35" t="str">
        <f t="shared" si="8"/>
        <v>-</v>
      </c>
      <c r="G39" s="38">
        <v>2</v>
      </c>
      <c r="H39" s="36">
        <v>48.4</v>
      </c>
      <c r="I39" s="15">
        <v>1.3888888888888889E-3</v>
      </c>
      <c r="J39" s="16">
        <f t="shared" si="10"/>
        <v>4.5138888888888888E-2</v>
      </c>
      <c r="K39" s="41">
        <f t="shared" si="14"/>
        <v>0.2847222222222221</v>
      </c>
      <c r="L39" s="15">
        <f t="shared" si="15"/>
        <v>0.31944444444444425</v>
      </c>
      <c r="M39" s="15">
        <f t="shared" si="16"/>
        <v>0.36805555555555541</v>
      </c>
      <c r="N39" s="15">
        <f t="shared" si="17"/>
        <v>0.55208333333333315</v>
      </c>
      <c r="O39" s="15">
        <f t="shared" si="18"/>
        <v>0.63541666666666652</v>
      </c>
      <c r="P39" s="15">
        <f t="shared" si="19"/>
        <v>0.71874999999999989</v>
      </c>
      <c r="Q39" s="42">
        <f t="shared" si="20"/>
        <v>0.77430555555555536</v>
      </c>
    </row>
    <row r="40" spans="1:17" ht="15" customHeight="1" thickBot="1" x14ac:dyDescent="0.3">
      <c r="A40" s="93">
        <f t="shared" si="7"/>
        <v>32</v>
      </c>
      <c r="B40" s="108" t="s">
        <v>43</v>
      </c>
      <c r="C40" s="136"/>
      <c r="D40" s="135"/>
      <c r="E40" s="129" t="s">
        <v>21</v>
      </c>
      <c r="F40" s="35" t="str">
        <f t="shared" si="8"/>
        <v>-</v>
      </c>
      <c r="G40" s="39">
        <v>2.4</v>
      </c>
      <c r="H40" s="36">
        <v>50.8</v>
      </c>
      <c r="I40" s="15">
        <v>2.0833333333333333E-3</v>
      </c>
      <c r="J40" s="16">
        <f t="shared" si="10"/>
        <v>4.7222222222222221E-2</v>
      </c>
      <c r="K40" s="41">
        <f t="shared" si="14"/>
        <v>0.28680555555555542</v>
      </c>
      <c r="L40" s="15">
        <f t="shared" si="15"/>
        <v>0.32152777777777758</v>
      </c>
      <c r="M40" s="15">
        <f t="shared" si="16"/>
        <v>0.37013888888888874</v>
      </c>
      <c r="N40" s="15">
        <f t="shared" si="17"/>
        <v>0.55416666666666647</v>
      </c>
      <c r="O40" s="15">
        <f t="shared" si="18"/>
        <v>0.63749999999999984</v>
      </c>
      <c r="P40" s="15">
        <f t="shared" si="19"/>
        <v>0.72083333333333321</v>
      </c>
      <c r="Q40" s="42">
        <f t="shared" si="20"/>
        <v>0.77638888888888868</v>
      </c>
    </row>
    <row r="41" spans="1:17" ht="15" customHeight="1" thickBot="1" x14ac:dyDescent="0.3">
      <c r="A41" s="93">
        <f t="shared" si="7"/>
        <v>33</v>
      </c>
      <c r="B41" s="108" t="s">
        <v>51</v>
      </c>
      <c r="C41" s="136"/>
      <c r="D41" s="135"/>
      <c r="E41" s="129" t="s">
        <v>24</v>
      </c>
      <c r="F41" s="35" t="str">
        <f t="shared" si="8"/>
        <v>-</v>
      </c>
      <c r="G41" s="39">
        <v>0.5</v>
      </c>
      <c r="H41" s="36">
        <v>51.3</v>
      </c>
      <c r="I41" s="15">
        <v>6.9444444444444447E-4</v>
      </c>
      <c r="J41" s="16">
        <f t="shared" si="10"/>
        <v>4.7916666666666663E-2</v>
      </c>
      <c r="K41" s="41">
        <f t="shared" si="14"/>
        <v>0.28749999999999987</v>
      </c>
      <c r="L41" s="15">
        <f t="shared" si="15"/>
        <v>0.32222222222222202</v>
      </c>
      <c r="M41" s="15">
        <f t="shared" si="16"/>
        <v>0.37083333333333318</v>
      </c>
      <c r="N41" s="15">
        <f t="shared" si="17"/>
        <v>0.55486111111111092</v>
      </c>
      <c r="O41" s="15">
        <f t="shared" si="18"/>
        <v>0.63819444444444429</v>
      </c>
      <c r="P41" s="15">
        <f t="shared" si="19"/>
        <v>0.72152777777777766</v>
      </c>
      <c r="Q41" s="42">
        <f t="shared" si="20"/>
        <v>0.77708333333333313</v>
      </c>
    </row>
    <row r="42" spans="1:17" ht="15" customHeight="1" thickBot="1" x14ac:dyDescent="0.3">
      <c r="A42" s="93">
        <f t="shared" si="7"/>
        <v>34</v>
      </c>
      <c r="B42" s="108" t="s">
        <v>44</v>
      </c>
      <c r="C42" s="136"/>
      <c r="D42" s="135"/>
      <c r="E42" s="129" t="s">
        <v>21</v>
      </c>
      <c r="F42" s="35" t="str">
        <f t="shared" si="8"/>
        <v>-</v>
      </c>
      <c r="G42" s="38">
        <v>2.1</v>
      </c>
      <c r="H42" s="36">
        <v>53.4</v>
      </c>
      <c r="I42" s="15">
        <v>2.0833333333333333E-3</v>
      </c>
      <c r="J42" s="16">
        <f t="shared" si="10"/>
        <v>4.9999999999999996E-2</v>
      </c>
      <c r="K42" s="41">
        <f t="shared" si="14"/>
        <v>0.28958333333333319</v>
      </c>
      <c r="L42" s="15">
        <f t="shared" si="15"/>
        <v>0.32430555555555535</v>
      </c>
      <c r="M42" s="15">
        <f t="shared" si="16"/>
        <v>0.37291666666666651</v>
      </c>
      <c r="N42" s="15">
        <f t="shared" si="17"/>
        <v>0.55694444444444424</v>
      </c>
      <c r="O42" s="15">
        <f t="shared" si="18"/>
        <v>0.64027777777777761</v>
      </c>
      <c r="P42" s="15">
        <f t="shared" si="19"/>
        <v>0.72361111111111098</v>
      </c>
      <c r="Q42" s="42">
        <f t="shared" si="20"/>
        <v>0.77916666666666645</v>
      </c>
    </row>
    <row r="43" spans="1:17" ht="15" customHeight="1" thickBot="1" x14ac:dyDescent="0.3">
      <c r="A43" s="93">
        <f t="shared" si="7"/>
        <v>35</v>
      </c>
      <c r="B43" s="107" t="s">
        <v>45</v>
      </c>
      <c r="C43" s="136"/>
      <c r="D43" s="135"/>
      <c r="E43" s="129" t="s">
        <v>21</v>
      </c>
      <c r="F43" s="35" t="str">
        <f t="shared" si="8"/>
        <v>-</v>
      </c>
      <c r="G43" s="38">
        <v>1.7</v>
      </c>
      <c r="H43" s="36">
        <v>55.1</v>
      </c>
      <c r="I43" s="15">
        <v>2.0833333333333333E-3</v>
      </c>
      <c r="J43" s="16">
        <f t="shared" si="10"/>
        <v>5.2083333333333329E-2</v>
      </c>
      <c r="K43" s="41">
        <f t="shared" si="14"/>
        <v>0.29166666666666652</v>
      </c>
      <c r="L43" s="15">
        <f t="shared" si="15"/>
        <v>0.32638888888888867</v>
      </c>
      <c r="M43" s="15">
        <f t="shared" si="16"/>
        <v>0.37499999999999983</v>
      </c>
      <c r="N43" s="15">
        <f t="shared" si="17"/>
        <v>0.55902777777777757</v>
      </c>
      <c r="O43" s="15">
        <f t="shared" si="18"/>
        <v>0.64236111111111094</v>
      </c>
      <c r="P43" s="15">
        <f t="shared" si="19"/>
        <v>0.72569444444444431</v>
      </c>
      <c r="Q43" s="42">
        <f t="shared" si="20"/>
        <v>0.78124999999999978</v>
      </c>
    </row>
    <row r="44" spans="1:17" ht="15" customHeight="1" thickBot="1" x14ac:dyDescent="0.3">
      <c r="A44" s="93">
        <f t="shared" si="7"/>
        <v>36</v>
      </c>
      <c r="B44" s="108" t="s">
        <v>89</v>
      </c>
      <c r="C44" s="136">
        <v>728</v>
      </c>
      <c r="D44" s="135" t="s">
        <v>129</v>
      </c>
      <c r="E44" s="129" t="s">
        <v>22</v>
      </c>
      <c r="F44" s="35" t="str">
        <f t="shared" si="8"/>
        <v>-</v>
      </c>
      <c r="G44" s="38">
        <v>1.5</v>
      </c>
      <c r="H44" s="36">
        <v>56.6</v>
      </c>
      <c r="I44" s="15">
        <v>1.3888888888888889E-3</v>
      </c>
      <c r="J44" s="16">
        <f t="shared" si="10"/>
        <v>5.347222222222222E-2</v>
      </c>
      <c r="K44" s="41">
        <f t="shared" si="14"/>
        <v>0.2930555555555554</v>
      </c>
      <c r="L44" s="15">
        <f t="shared" si="15"/>
        <v>0.32777777777777756</v>
      </c>
      <c r="M44" s="15">
        <f t="shared" si="16"/>
        <v>0.37638888888888872</v>
      </c>
      <c r="N44" s="15">
        <f t="shared" si="17"/>
        <v>0.56041666666666645</v>
      </c>
      <c r="O44" s="15">
        <f t="shared" si="18"/>
        <v>0.64374999999999982</v>
      </c>
      <c r="P44" s="15"/>
      <c r="Q44" s="42">
        <f t="shared" si="20"/>
        <v>0.78263888888888866</v>
      </c>
    </row>
    <row r="45" spans="1:17" ht="15" customHeight="1" thickBot="1" x14ac:dyDescent="0.3">
      <c r="A45" s="93">
        <f t="shared" si="7"/>
        <v>37</v>
      </c>
      <c r="B45" s="108" t="s">
        <v>115</v>
      </c>
      <c r="C45" s="136"/>
      <c r="D45" s="135"/>
      <c r="E45" s="129" t="s">
        <v>24</v>
      </c>
      <c r="F45" s="35" t="str">
        <f t="shared" si="8"/>
        <v>-</v>
      </c>
      <c r="G45" s="38">
        <v>0.7</v>
      </c>
      <c r="H45" s="36">
        <v>57.3</v>
      </c>
      <c r="I45" s="15">
        <v>6.9444444444444447E-4</v>
      </c>
      <c r="J45" s="16">
        <f t="shared" si="10"/>
        <v>5.4166666666666662E-2</v>
      </c>
      <c r="K45" s="41">
        <f t="shared" si="14"/>
        <v>0.29374999999999984</v>
      </c>
      <c r="L45" s="15">
        <f t="shared" si="15"/>
        <v>0.328472222222222</v>
      </c>
      <c r="M45" s="15">
        <f t="shared" si="16"/>
        <v>0.37708333333333316</v>
      </c>
      <c r="N45" s="15">
        <f t="shared" si="17"/>
        <v>0.56111111111111089</v>
      </c>
      <c r="O45" s="15">
        <f t="shared" si="18"/>
        <v>0.64444444444444426</v>
      </c>
      <c r="P45" s="15"/>
      <c r="Q45" s="42">
        <f t="shared" si="20"/>
        <v>0.7833333333333331</v>
      </c>
    </row>
    <row r="46" spans="1:17" ht="15" customHeight="1" thickBot="1" x14ac:dyDescent="0.3">
      <c r="A46" s="93">
        <f t="shared" si="7"/>
        <v>38</v>
      </c>
      <c r="B46" s="108" t="s">
        <v>116</v>
      </c>
      <c r="C46" s="136"/>
      <c r="D46" s="135"/>
      <c r="E46" s="129" t="s">
        <v>24</v>
      </c>
      <c r="F46" s="35" t="str">
        <f t="shared" si="8"/>
        <v>-</v>
      </c>
      <c r="G46" s="38">
        <v>0.7</v>
      </c>
      <c r="H46" s="36">
        <v>58</v>
      </c>
      <c r="I46" s="15">
        <v>6.9444444444444447E-4</v>
      </c>
      <c r="J46" s="16">
        <f t="shared" si="10"/>
        <v>5.4861111111111104E-2</v>
      </c>
      <c r="K46" s="41">
        <f t="shared" si="14"/>
        <v>0.29444444444444429</v>
      </c>
      <c r="L46" s="15">
        <f t="shared" si="15"/>
        <v>0.32916666666666644</v>
      </c>
      <c r="M46" s="15">
        <f t="shared" si="16"/>
        <v>0.3777777777777776</v>
      </c>
      <c r="N46" s="15">
        <f t="shared" si="17"/>
        <v>0.56180555555555534</v>
      </c>
      <c r="O46" s="15">
        <f t="shared" si="18"/>
        <v>0.64513888888888871</v>
      </c>
      <c r="P46" s="15"/>
      <c r="Q46" s="42">
        <f t="shared" si="20"/>
        <v>0.78402777777777755</v>
      </c>
    </row>
    <row r="47" spans="1:17" ht="15" customHeight="1" thickBot="1" x14ac:dyDescent="0.3">
      <c r="A47" s="93">
        <f t="shared" si="7"/>
        <v>39</v>
      </c>
      <c r="B47" s="108" t="s">
        <v>117</v>
      </c>
      <c r="C47" s="136"/>
      <c r="D47" s="135"/>
      <c r="E47" s="129" t="s">
        <v>24</v>
      </c>
      <c r="F47" s="35" t="str">
        <f t="shared" si="8"/>
        <v>-</v>
      </c>
      <c r="G47" s="38">
        <v>2.6</v>
      </c>
      <c r="H47" s="36">
        <v>60.5</v>
      </c>
      <c r="I47" s="15">
        <v>2.0833333333333333E-3</v>
      </c>
      <c r="J47" s="16">
        <f t="shared" si="10"/>
        <v>5.6944444444444436E-2</v>
      </c>
      <c r="K47" s="41">
        <f t="shared" si="14"/>
        <v>0.29652777777777761</v>
      </c>
      <c r="L47" s="15">
        <f t="shared" si="15"/>
        <v>0.33124999999999977</v>
      </c>
      <c r="M47" s="15">
        <f t="shared" si="16"/>
        <v>0.37986111111111093</v>
      </c>
      <c r="N47" s="15">
        <f t="shared" si="17"/>
        <v>0.56388888888888866</v>
      </c>
      <c r="O47" s="15">
        <f t="shared" si="18"/>
        <v>0.64722222222222203</v>
      </c>
      <c r="P47" s="15"/>
      <c r="Q47" s="42">
        <f t="shared" si="20"/>
        <v>0.78611111111111087</v>
      </c>
    </row>
    <row r="48" spans="1:17" ht="15" customHeight="1" thickBot="1" x14ac:dyDescent="0.3">
      <c r="A48" s="93">
        <f t="shared" si="7"/>
        <v>40</v>
      </c>
      <c r="B48" s="108" t="s">
        <v>119</v>
      </c>
      <c r="C48" s="136"/>
      <c r="D48" s="135" t="s">
        <v>67</v>
      </c>
      <c r="E48" s="129" t="s">
        <v>21</v>
      </c>
      <c r="F48" s="35" t="str">
        <f t="shared" si="8"/>
        <v>-</v>
      </c>
      <c r="G48" s="38">
        <v>2.5</v>
      </c>
      <c r="H48" s="36">
        <v>63.1</v>
      </c>
      <c r="I48" s="15">
        <v>2.0833333333333333E-3</v>
      </c>
      <c r="J48" s="16">
        <f t="shared" si="10"/>
        <v>5.9027777777777769E-2</v>
      </c>
      <c r="K48" s="41">
        <f t="shared" si="14"/>
        <v>0.29861111111111094</v>
      </c>
      <c r="L48" s="15">
        <f t="shared" si="15"/>
        <v>0.33333333333333309</v>
      </c>
      <c r="M48" s="15">
        <f t="shared" si="16"/>
        <v>0.38194444444444425</v>
      </c>
      <c r="N48" s="15">
        <f t="shared" si="17"/>
        <v>0.56597222222222199</v>
      </c>
      <c r="O48" s="15">
        <f t="shared" si="18"/>
        <v>0.64930555555555536</v>
      </c>
      <c r="P48" s="15"/>
      <c r="Q48" s="42">
        <f t="shared" si="20"/>
        <v>0.7881944444444442</v>
      </c>
    </row>
    <row r="49" spans="1:18" ht="15" customHeight="1" thickBot="1" x14ac:dyDescent="0.3">
      <c r="A49" s="93">
        <f t="shared" si="7"/>
        <v>41</v>
      </c>
      <c r="B49" s="108" t="s">
        <v>118</v>
      </c>
      <c r="C49" s="136"/>
      <c r="D49" s="135" t="s">
        <v>67</v>
      </c>
      <c r="E49" s="129" t="s">
        <v>21</v>
      </c>
      <c r="F49" s="35" t="str">
        <f t="shared" si="8"/>
        <v>-</v>
      </c>
      <c r="G49" s="38">
        <v>0.6</v>
      </c>
      <c r="H49" s="36">
        <v>63.7</v>
      </c>
      <c r="I49" s="15">
        <v>6.9444444444444447E-4</v>
      </c>
      <c r="J49" s="16">
        <f t="shared" si="10"/>
        <v>5.9722222222222211E-2</v>
      </c>
      <c r="K49" s="41">
        <f t="shared" si="14"/>
        <v>0.29930555555555538</v>
      </c>
      <c r="L49" s="15">
        <f t="shared" si="15"/>
        <v>0.33402777777777753</v>
      </c>
      <c r="M49" s="15">
        <f t="shared" si="16"/>
        <v>0.3826388888888887</v>
      </c>
      <c r="N49" s="15">
        <f t="shared" si="17"/>
        <v>0.56666666666666643</v>
      </c>
      <c r="O49" s="15">
        <f t="shared" si="18"/>
        <v>0.6499999999999998</v>
      </c>
      <c r="P49" s="15"/>
      <c r="Q49" s="42">
        <f t="shared" si="20"/>
        <v>0.78888888888888864</v>
      </c>
    </row>
    <row r="50" spans="1:18" ht="15" customHeight="1" thickBot="1" x14ac:dyDescent="0.3">
      <c r="A50" s="93">
        <v>40</v>
      </c>
      <c r="B50" s="108" t="s">
        <v>46</v>
      </c>
      <c r="C50" s="136">
        <v>12</v>
      </c>
      <c r="D50" s="135"/>
      <c r="E50" s="129" t="s">
        <v>23</v>
      </c>
      <c r="F50" s="35" t="str">
        <f t="shared" si="8"/>
        <v>-</v>
      </c>
      <c r="G50" s="38">
        <v>2.6</v>
      </c>
      <c r="H50" s="36">
        <v>66.3</v>
      </c>
      <c r="I50" s="15">
        <v>2.0833333333333333E-3</v>
      </c>
      <c r="J50" s="16">
        <f t="shared" si="10"/>
        <v>6.1805555555555544E-2</v>
      </c>
      <c r="K50" s="41">
        <f t="shared" si="14"/>
        <v>0.30138888888888871</v>
      </c>
      <c r="L50" s="15">
        <f t="shared" si="15"/>
        <v>0.33611111111111086</v>
      </c>
      <c r="M50" s="15">
        <f t="shared" si="16"/>
        <v>0.38472222222222202</v>
      </c>
      <c r="N50" s="15">
        <f t="shared" si="17"/>
        <v>0.56874999999999976</v>
      </c>
      <c r="O50" s="15">
        <f t="shared" si="18"/>
        <v>0.65208333333333313</v>
      </c>
      <c r="P50" s="15"/>
      <c r="Q50" s="42">
        <f t="shared" si="20"/>
        <v>0.79097222222222197</v>
      </c>
    </row>
    <row r="51" spans="1:18" ht="15" customHeight="1" thickBot="1" x14ac:dyDescent="0.3">
      <c r="A51" s="93">
        <f t="shared" si="7"/>
        <v>41</v>
      </c>
      <c r="B51" s="108" t="s">
        <v>47</v>
      </c>
      <c r="C51" s="136">
        <v>12</v>
      </c>
      <c r="D51" s="135"/>
      <c r="E51" s="129" t="s">
        <v>23</v>
      </c>
      <c r="F51" s="35" t="str">
        <f t="shared" si="8"/>
        <v>-</v>
      </c>
      <c r="G51" s="72">
        <v>1.8</v>
      </c>
      <c r="H51" s="36">
        <v>68.099999999999994</v>
      </c>
      <c r="I51" s="15">
        <v>1.3888888888888889E-3</v>
      </c>
      <c r="J51" s="16">
        <f t="shared" si="10"/>
        <v>6.3194444444444428E-2</v>
      </c>
      <c r="K51" s="41">
        <f t="shared" si="14"/>
        <v>0.30277777777777759</v>
      </c>
      <c r="L51" s="15">
        <f t="shared" si="15"/>
        <v>0.33749999999999974</v>
      </c>
      <c r="M51" s="15">
        <f t="shared" si="16"/>
        <v>0.38611111111111091</v>
      </c>
      <c r="N51" s="15">
        <f t="shared" si="17"/>
        <v>0.57013888888888864</v>
      </c>
      <c r="O51" s="15">
        <f t="shared" si="18"/>
        <v>0.65347222222222201</v>
      </c>
      <c r="P51" s="15"/>
      <c r="Q51" s="42">
        <f t="shared" si="20"/>
        <v>0.79236111111111085</v>
      </c>
    </row>
    <row r="52" spans="1:18" ht="15" customHeight="1" thickBot="1" x14ac:dyDescent="0.3">
      <c r="A52" s="93">
        <f t="shared" si="7"/>
        <v>42</v>
      </c>
      <c r="B52" s="108" t="s">
        <v>48</v>
      </c>
      <c r="C52" s="136">
        <v>12</v>
      </c>
      <c r="D52" s="135"/>
      <c r="E52" s="129" t="s">
        <v>23</v>
      </c>
      <c r="F52" s="35" t="str">
        <f t="shared" si="8"/>
        <v>-</v>
      </c>
      <c r="G52" s="40">
        <v>1</v>
      </c>
      <c r="H52" s="36">
        <v>69.099999999999994</v>
      </c>
      <c r="I52" s="15">
        <v>1.3888888888888889E-3</v>
      </c>
      <c r="J52" s="16">
        <f t="shared" si="10"/>
        <v>6.4583333333333312E-2</v>
      </c>
      <c r="K52" s="41">
        <f t="shared" si="14"/>
        <v>0.30416666666666647</v>
      </c>
      <c r="L52" s="15">
        <f t="shared" si="15"/>
        <v>0.33888888888888863</v>
      </c>
      <c r="M52" s="15">
        <f t="shared" si="16"/>
        <v>0.38749999999999979</v>
      </c>
      <c r="N52" s="15">
        <f t="shared" si="17"/>
        <v>0.57152777777777752</v>
      </c>
      <c r="O52" s="15">
        <f t="shared" si="18"/>
        <v>0.65486111111111089</v>
      </c>
      <c r="P52" s="15"/>
      <c r="Q52" s="42">
        <f t="shared" si="20"/>
        <v>0.79374999999999973</v>
      </c>
    </row>
    <row r="53" spans="1:18" ht="15" customHeight="1" thickBot="1" x14ac:dyDescent="0.3">
      <c r="A53" s="93">
        <f t="shared" si="7"/>
        <v>43</v>
      </c>
      <c r="B53" s="108" t="s">
        <v>49</v>
      </c>
      <c r="C53" s="136">
        <v>12</v>
      </c>
      <c r="D53" s="135"/>
      <c r="E53" s="129" t="s">
        <v>23</v>
      </c>
      <c r="F53" s="35" t="str">
        <f t="shared" si="8"/>
        <v>-</v>
      </c>
      <c r="G53" s="40">
        <v>0.7</v>
      </c>
      <c r="H53" s="36">
        <v>69.8</v>
      </c>
      <c r="I53" s="15">
        <v>6.9444444444444447E-4</v>
      </c>
      <c r="J53" s="16">
        <f t="shared" si="10"/>
        <v>6.5277777777777754E-2</v>
      </c>
      <c r="K53" s="41">
        <f t="shared" si="14"/>
        <v>0.30486111111111092</v>
      </c>
      <c r="L53" s="15">
        <f t="shared" si="15"/>
        <v>0.33958333333333307</v>
      </c>
      <c r="M53" s="15">
        <f t="shared" si="16"/>
        <v>0.38819444444444423</v>
      </c>
      <c r="N53" s="15">
        <f t="shared" si="17"/>
        <v>0.57222222222222197</v>
      </c>
      <c r="O53" s="15">
        <f t="shared" si="18"/>
        <v>0.65555555555555534</v>
      </c>
      <c r="P53" s="15"/>
      <c r="Q53" s="42">
        <f t="shared" si="20"/>
        <v>0.79444444444444418</v>
      </c>
    </row>
    <row r="54" spans="1:18" ht="15" customHeight="1" thickBot="1" x14ac:dyDescent="0.3">
      <c r="A54" s="93">
        <f t="shared" si="7"/>
        <v>44</v>
      </c>
      <c r="B54" s="108" t="s">
        <v>90</v>
      </c>
      <c r="C54" s="136">
        <v>713</v>
      </c>
      <c r="D54" s="135" t="s">
        <v>67</v>
      </c>
      <c r="E54" s="130" t="s">
        <v>22</v>
      </c>
      <c r="F54" s="67" t="str">
        <f t="shared" si="8"/>
        <v>-</v>
      </c>
      <c r="G54" s="68">
        <v>2.1</v>
      </c>
      <c r="H54" s="36">
        <v>71.900000000000006</v>
      </c>
      <c r="I54" s="69">
        <v>2.0833333333333333E-3</v>
      </c>
      <c r="J54" s="16">
        <f t="shared" si="10"/>
        <v>6.7361111111111094E-2</v>
      </c>
      <c r="K54" s="41">
        <f t="shared" si="14"/>
        <v>0.30694444444444424</v>
      </c>
      <c r="L54" s="15">
        <f t="shared" si="15"/>
        <v>0.3416666666666664</v>
      </c>
      <c r="M54" s="15">
        <f t="shared" si="16"/>
        <v>0.39027777777777756</v>
      </c>
      <c r="N54" s="15">
        <f t="shared" si="17"/>
        <v>0.57430555555555529</v>
      </c>
      <c r="O54" s="15">
        <f t="shared" si="18"/>
        <v>0.65763888888888866</v>
      </c>
      <c r="P54" s="15"/>
      <c r="Q54" s="42">
        <f t="shared" si="20"/>
        <v>0.7965277777777775</v>
      </c>
    </row>
    <row r="55" spans="1:18" ht="15" customHeight="1" thickBot="1" x14ac:dyDescent="0.3">
      <c r="A55" s="93">
        <f t="shared" si="7"/>
        <v>45</v>
      </c>
      <c r="B55" s="108" t="s">
        <v>91</v>
      </c>
      <c r="C55" s="136">
        <v>713</v>
      </c>
      <c r="D55" s="135" t="s">
        <v>130</v>
      </c>
      <c r="E55" s="130" t="s">
        <v>22</v>
      </c>
      <c r="F55" s="67" t="str">
        <f t="shared" si="8"/>
        <v>-</v>
      </c>
      <c r="G55" s="68">
        <v>0.5</v>
      </c>
      <c r="H55" s="36">
        <v>72.400000000000006</v>
      </c>
      <c r="I55" s="69">
        <v>6.9444444444444447E-4</v>
      </c>
      <c r="J55" s="16">
        <f t="shared" si="10"/>
        <v>6.8055555555555536E-2</v>
      </c>
      <c r="K55" s="41">
        <f t="shared" si="14"/>
        <v>0.30763888888888868</v>
      </c>
      <c r="L55" s="15">
        <f t="shared" si="15"/>
        <v>0.34236111111111084</v>
      </c>
      <c r="M55" s="15">
        <f t="shared" si="16"/>
        <v>0.390972222222222</v>
      </c>
      <c r="N55" s="15">
        <f t="shared" si="17"/>
        <v>0.57499999999999973</v>
      </c>
      <c r="O55" s="15">
        <f t="shared" si="18"/>
        <v>0.6583333333333331</v>
      </c>
      <c r="P55" s="15"/>
      <c r="Q55" s="42">
        <f t="shared" si="20"/>
        <v>0.79722222222222194</v>
      </c>
    </row>
    <row r="56" spans="1:18" ht="15" customHeight="1" thickBot="1" x14ac:dyDescent="0.3">
      <c r="A56" s="93">
        <f t="shared" si="7"/>
        <v>46</v>
      </c>
      <c r="B56" s="108" t="s">
        <v>92</v>
      </c>
      <c r="C56" s="136">
        <v>713</v>
      </c>
      <c r="D56" s="135" t="s">
        <v>131</v>
      </c>
      <c r="E56" s="130" t="s">
        <v>22</v>
      </c>
      <c r="F56" s="67" t="str">
        <f t="shared" si="8"/>
        <v>-</v>
      </c>
      <c r="G56" s="68">
        <v>0.6</v>
      </c>
      <c r="H56" s="36">
        <v>73</v>
      </c>
      <c r="I56" s="69">
        <v>6.9444444444444447E-4</v>
      </c>
      <c r="J56" s="16">
        <f t="shared" si="10"/>
        <v>6.8749999999999978E-2</v>
      </c>
      <c r="K56" s="41">
        <f t="shared" si="14"/>
        <v>0.30833333333333313</v>
      </c>
      <c r="L56" s="15">
        <f t="shared" si="15"/>
        <v>0.34305555555555528</v>
      </c>
      <c r="M56" s="15">
        <f t="shared" si="16"/>
        <v>0.39166666666666644</v>
      </c>
      <c r="N56" s="15">
        <f t="shared" si="17"/>
        <v>0.57569444444444418</v>
      </c>
      <c r="O56" s="15">
        <f t="shared" si="18"/>
        <v>0.65902777777777755</v>
      </c>
      <c r="P56" s="15"/>
      <c r="Q56" s="42">
        <f t="shared" si="20"/>
        <v>0.79791666666666639</v>
      </c>
    </row>
    <row r="57" spans="1:18" ht="15" customHeight="1" thickBot="1" x14ac:dyDescent="0.3">
      <c r="A57" s="93">
        <f t="shared" si="7"/>
        <v>47</v>
      </c>
      <c r="B57" s="108" t="s">
        <v>95</v>
      </c>
      <c r="C57" s="136">
        <v>726</v>
      </c>
      <c r="D57" s="135" t="s">
        <v>132</v>
      </c>
      <c r="E57" s="130" t="s">
        <v>52</v>
      </c>
      <c r="F57" s="67" t="str">
        <f t="shared" si="8"/>
        <v>-</v>
      </c>
      <c r="G57" s="68">
        <v>0.8</v>
      </c>
      <c r="H57" s="36">
        <v>73.8</v>
      </c>
      <c r="I57" s="69">
        <v>1.3888888888888889E-3</v>
      </c>
      <c r="J57" s="16">
        <f t="shared" si="10"/>
        <v>7.0138888888888862E-2</v>
      </c>
      <c r="K57" s="41">
        <f t="shared" si="14"/>
        <v>0.30972222222222201</v>
      </c>
      <c r="L57" s="15">
        <f t="shared" si="15"/>
        <v>0.34444444444444416</v>
      </c>
      <c r="M57" s="15">
        <f t="shared" si="16"/>
        <v>0.39305555555555532</v>
      </c>
      <c r="N57" s="15">
        <f t="shared" si="17"/>
        <v>0.57708333333333306</v>
      </c>
      <c r="O57" s="15">
        <f t="shared" si="18"/>
        <v>0.66041666666666643</v>
      </c>
      <c r="P57" s="15"/>
      <c r="Q57" s="42">
        <f t="shared" si="20"/>
        <v>0.79930555555555527</v>
      </c>
    </row>
    <row r="58" spans="1:18" ht="15" customHeight="1" thickBot="1" x14ac:dyDescent="0.3">
      <c r="A58" s="93">
        <v>49</v>
      </c>
      <c r="B58" s="108" t="s">
        <v>96</v>
      </c>
      <c r="C58" s="136"/>
      <c r="D58" s="135" t="s">
        <v>94</v>
      </c>
      <c r="E58" s="130" t="s">
        <v>21</v>
      </c>
      <c r="F58" s="67" t="str">
        <f t="shared" si="8"/>
        <v>-</v>
      </c>
      <c r="G58" s="68">
        <v>0.3</v>
      </c>
      <c r="H58" s="36">
        <v>74.099999999999994</v>
      </c>
      <c r="I58" s="69">
        <v>6.9444444444444447E-4</v>
      </c>
      <c r="J58" s="16">
        <f t="shared" si="10"/>
        <v>7.0833333333333304E-2</v>
      </c>
      <c r="K58" s="41">
        <f t="shared" si="14"/>
        <v>0.31041666666666645</v>
      </c>
      <c r="L58" s="15">
        <f t="shared" si="15"/>
        <v>0.34513888888888861</v>
      </c>
      <c r="M58" s="15">
        <f t="shared" si="16"/>
        <v>0.39374999999999977</v>
      </c>
      <c r="N58" s="15">
        <f t="shared" si="17"/>
        <v>0.5777777777777775</v>
      </c>
      <c r="O58" s="15">
        <f t="shared" si="18"/>
        <v>0.66111111111111087</v>
      </c>
      <c r="P58" s="15"/>
      <c r="Q58" s="42">
        <f t="shared" si="20"/>
        <v>0.79999999999999971</v>
      </c>
    </row>
    <row r="59" spans="1:18" ht="15" customHeight="1" thickBot="1" x14ac:dyDescent="0.3">
      <c r="A59" s="93">
        <v>50</v>
      </c>
      <c r="B59" s="108" t="s">
        <v>93</v>
      </c>
      <c r="C59" s="136"/>
      <c r="D59" s="135" t="s">
        <v>94</v>
      </c>
      <c r="E59" s="130" t="s">
        <v>21</v>
      </c>
      <c r="F59" s="67" t="str">
        <f t="shared" si="8"/>
        <v>-</v>
      </c>
      <c r="G59" s="68">
        <v>0.4</v>
      </c>
      <c r="H59" s="36">
        <v>74.5</v>
      </c>
      <c r="I59" s="69">
        <v>6.9444444444444447E-4</v>
      </c>
      <c r="J59" s="16">
        <f t="shared" si="10"/>
        <v>7.1527777777777746E-2</v>
      </c>
      <c r="K59" s="41">
        <f t="shared" si="14"/>
        <v>0.31111111111111089</v>
      </c>
      <c r="L59" s="15">
        <f t="shared" si="15"/>
        <v>0.34583333333333305</v>
      </c>
      <c r="M59" s="15">
        <f t="shared" si="16"/>
        <v>0.39444444444444421</v>
      </c>
      <c r="N59" s="15">
        <f t="shared" si="17"/>
        <v>0.57847222222222194</v>
      </c>
      <c r="O59" s="15">
        <f t="shared" si="18"/>
        <v>0.66180555555555531</v>
      </c>
      <c r="P59" s="15"/>
      <c r="Q59" s="42">
        <f t="shared" si="20"/>
        <v>0.80069444444444415</v>
      </c>
    </row>
    <row r="60" spans="1:18" ht="15" customHeight="1" x14ac:dyDescent="0.25">
      <c r="A60" s="109">
        <f t="shared" si="7"/>
        <v>51</v>
      </c>
      <c r="B60" s="71" t="s">
        <v>97</v>
      </c>
      <c r="C60" s="160"/>
      <c r="D60" s="161" t="s">
        <v>94</v>
      </c>
      <c r="E60" s="130" t="s">
        <v>21</v>
      </c>
      <c r="F60" s="162" t="str">
        <f t="shared" si="8"/>
        <v>-</v>
      </c>
      <c r="G60" s="163">
        <v>0.9</v>
      </c>
      <c r="H60" s="110">
        <v>75.400000000000006</v>
      </c>
      <c r="I60" s="164">
        <v>1.3888888888888889E-3</v>
      </c>
      <c r="J60" s="165">
        <f t="shared" si="10"/>
        <v>7.291666666666663E-2</v>
      </c>
      <c r="K60" s="114">
        <f t="shared" si="14"/>
        <v>0.31249999999999978</v>
      </c>
      <c r="L60" s="164">
        <f t="shared" si="15"/>
        <v>0.34722222222222193</v>
      </c>
      <c r="M60" s="164">
        <f t="shared" si="16"/>
        <v>0.39583333333333309</v>
      </c>
      <c r="N60" s="164">
        <f t="shared" si="17"/>
        <v>0.57986111111111083</v>
      </c>
      <c r="O60" s="164">
        <f t="shared" si="18"/>
        <v>0.6631944444444442</v>
      </c>
      <c r="P60" s="164"/>
      <c r="Q60" s="166">
        <f t="shared" si="20"/>
        <v>0.80208333333333304</v>
      </c>
    </row>
    <row r="61" spans="1:18" ht="15" customHeight="1" x14ac:dyDescent="0.25">
      <c r="A61" s="180" t="s">
        <v>146</v>
      </c>
      <c r="B61" s="181"/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2"/>
      <c r="R61" s="97"/>
    </row>
    <row r="62" spans="1:18" x14ac:dyDescent="0.25">
      <c r="B62" s="22" t="s">
        <v>14</v>
      </c>
      <c r="C62" s="122"/>
      <c r="D62" s="89"/>
      <c r="E62" s="89"/>
      <c r="F62" s="89"/>
      <c r="G62" s="89"/>
      <c r="H62" s="89"/>
      <c r="I62" s="18"/>
      <c r="J62" s="19"/>
      <c r="K62" s="20"/>
      <c r="L62" s="21"/>
      <c r="M62" s="20"/>
      <c r="N62" s="21"/>
      <c r="O62" s="20"/>
      <c r="P62" s="20"/>
      <c r="Q62" s="28"/>
    </row>
    <row r="63" spans="1:18" x14ac:dyDescent="0.25">
      <c r="B63" s="30" t="s">
        <v>25</v>
      </c>
      <c r="C63" s="122"/>
      <c r="D63" s="26"/>
      <c r="E63" s="20"/>
      <c r="F63" s="20"/>
      <c r="G63" s="21"/>
      <c r="H63" s="21"/>
      <c r="I63" s="18"/>
      <c r="J63" s="19"/>
      <c r="K63" s="20"/>
      <c r="L63" s="21"/>
      <c r="M63" s="20"/>
      <c r="N63" s="21"/>
      <c r="O63" s="20"/>
      <c r="P63" s="20"/>
      <c r="Q63" s="28"/>
    </row>
    <row r="64" spans="1:18" x14ac:dyDescent="0.25">
      <c r="B64" s="88" t="s">
        <v>15</v>
      </c>
      <c r="C64" s="122"/>
      <c r="D64" s="26"/>
      <c r="E64" s="32"/>
      <c r="F64" s="32"/>
      <c r="G64" s="21"/>
      <c r="H64" s="21"/>
      <c r="I64" s="18"/>
      <c r="J64" s="19"/>
      <c r="K64" s="32"/>
      <c r="L64" s="21"/>
      <c r="M64" s="32"/>
      <c r="N64" s="21"/>
      <c r="O64" s="32"/>
      <c r="P64" s="32"/>
      <c r="Q64" s="32"/>
    </row>
    <row r="65" spans="1:17" x14ac:dyDescent="0.25">
      <c r="B65" s="85"/>
      <c r="C65" s="85"/>
      <c r="D65" s="88"/>
      <c r="E65" s="88"/>
      <c r="F65" s="88"/>
      <c r="G65" s="88"/>
      <c r="H65" s="88"/>
      <c r="I65" s="88"/>
      <c r="J65" s="88"/>
      <c r="K65" s="88"/>
      <c r="L65" s="21"/>
      <c r="M65" s="20"/>
      <c r="N65" s="21"/>
      <c r="O65" s="20"/>
      <c r="P65" s="20"/>
      <c r="Q65" s="28"/>
    </row>
    <row r="66" spans="1:17" x14ac:dyDescent="0.25">
      <c r="B66" s="22" t="s">
        <v>16</v>
      </c>
      <c r="C66" s="122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29"/>
    </row>
    <row r="67" spans="1:17" x14ac:dyDescent="0.25">
      <c r="B67" s="22" t="s">
        <v>17</v>
      </c>
      <c r="C67" s="122"/>
      <c r="D67" s="26"/>
      <c r="E67" s="2"/>
      <c r="F67" s="2"/>
      <c r="G67" s="3"/>
      <c r="H67" s="3"/>
      <c r="I67" s="4"/>
      <c r="J67" s="5"/>
      <c r="K67" s="2"/>
      <c r="L67" s="3"/>
      <c r="M67" s="2"/>
      <c r="N67" s="3"/>
      <c r="O67" s="2"/>
      <c r="P67" s="2"/>
      <c r="Q67" s="2"/>
    </row>
    <row r="68" spans="1:17" x14ac:dyDescent="0.25">
      <c r="B68" s="86" t="s">
        <v>20</v>
      </c>
      <c r="C68" s="123"/>
      <c r="D68" s="26"/>
      <c r="E68" s="20"/>
      <c r="F68" s="20"/>
      <c r="G68" s="21"/>
      <c r="H68" s="21"/>
      <c r="I68" s="18"/>
      <c r="J68" s="19"/>
      <c r="K68" s="20"/>
      <c r="L68" s="21"/>
      <c r="M68" s="20"/>
      <c r="N68" s="21"/>
      <c r="O68" s="20"/>
      <c r="P68" s="20"/>
      <c r="Q68" s="28"/>
    </row>
    <row r="69" spans="1:17" ht="15" customHeight="1" x14ac:dyDescent="0.25">
      <c r="A69" s="167" t="s">
        <v>128</v>
      </c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87"/>
      <c r="P69" s="87"/>
      <c r="Q69" s="28"/>
    </row>
    <row r="70" spans="1:17" ht="18" customHeight="1" x14ac:dyDescent="0.25">
      <c r="D70" s="106"/>
      <c r="E70" s="106"/>
      <c r="F70" s="106"/>
      <c r="G70" s="106"/>
      <c r="H70" s="106"/>
      <c r="I70" s="106"/>
      <c r="J70" s="106"/>
      <c r="K70" s="106"/>
      <c r="L70" s="106"/>
      <c r="M70" s="2"/>
      <c r="N70" s="3"/>
      <c r="O70" s="2"/>
      <c r="P70" s="2"/>
      <c r="Q70" s="2"/>
    </row>
  </sheetData>
  <mergeCells count="14">
    <mergeCell ref="A69:N69"/>
    <mergeCell ref="E2:I2"/>
    <mergeCell ref="E3:F3"/>
    <mergeCell ref="G3:L3"/>
    <mergeCell ref="E4:F4"/>
    <mergeCell ref="G4:H4"/>
    <mergeCell ref="E6:E8"/>
    <mergeCell ref="F6:F8"/>
    <mergeCell ref="G6:G8"/>
    <mergeCell ref="H6:H8"/>
    <mergeCell ref="I6:I8"/>
    <mergeCell ref="D6:D8"/>
    <mergeCell ref="J6:J8"/>
    <mergeCell ref="A61:Q61"/>
  </mergeCells>
  <pageMargins left="0" right="0" top="0.39370078740157483" bottom="0.39370078740157483" header="0.19685039370078741" footer="0.19685039370078741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70"/>
  <sheetViews>
    <sheetView tabSelected="1" topLeftCell="A33" zoomScaleNormal="100" workbookViewId="0">
      <selection activeCell="C9" sqref="C9"/>
    </sheetView>
  </sheetViews>
  <sheetFormatPr defaultRowHeight="15" x14ac:dyDescent="0.25"/>
  <cols>
    <col min="2" max="2" width="49.28515625" bestFit="1" customWidth="1"/>
    <col min="3" max="3" width="8.7109375" customWidth="1"/>
  </cols>
  <sheetData>
    <row r="2" spans="1:17" x14ac:dyDescent="0.25">
      <c r="B2" s="33" t="s">
        <v>27</v>
      </c>
      <c r="C2" s="120"/>
      <c r="D2" s="24"/>
      <c r="E2" s="2"/>
      <c r="F2" s="2"/>
      <c r="G2" s="3"/>
      <c r="H2" s="3"/>
      <c r="I2" s="4"/>
      <c r="J2" s="5"/>
      <c r="K2" s="2"/>
      <c r="L2" s="3"/>
    </row>
    <row r="3" spans="1:17" x14ac:dyDescent="0.25">
      <c r="B3" s="33" t="s">
        <v>64</v>
      </c>
      <c r="C3" s="120"/>
      <c r="D3" s="24"/>
      <c r="E3" s="168" t="s">
        <v>0</v>
      </c>
      <c r="F3" s="168"/>
      <c r="G3" s="168"/>
      <c r="H3" s="168"/>
      <c r="I3" s="168"/>
      <c r="J3" s="5"/>
      <c r="K3" s="2"/>
      <c r="L3" s="3"/>
    </row>
    <row r="4" spans="1:17" x14ac:dyDescent="0.25">
      <c r="B4" s="33" t="s">
        <v>65</v>
      </c>
      <c r="C4" s="120"/>
      <c r="D4" s="24"/>
      <c r="E4" s="169" t="s">
        <v>1</v>
      </c>
      <c r="F4" s="169"/>
      <c r="G4" s="170" t="s">
        <v>53</v>
      </c>
      <c r="H4" s="171"/>
      <c r="I4" s="171"/>
      <c r="J4" s="171"/>
      <c r="K4" s="171"/>
      <c r="L4" s="171"/>
    </row>
    <row r="5" spans="1:17" x14ac:dyDescent="0.25">
      <c r="B5" s="34"/>
      <c r="C5" s="121"/>
      <c r="D5" s="25"/>
      <c r="E5" s="171" t="s">
        <v>2</v>
      </c>
      <c r="F5" s="171"/>
      <c r="G5" s="172">
        <v>3</v>
      </c>
      <c r="H5" s="172"/>
      <c r="I5" s="6"/>
      <c r="J5" s="7"/>
      <c r="K5" s="31"/>
      <c r="L5" s="9"/>
    </row>
    <row r="6" spans="1:17" ht="15.75" thickBot="1" x14ac:dyDescent="0.3"/>
    <row r="7" spans="1:17" x14ac:dyDescent="0.25">
      <c r="A7" s="98"/>
      <c r="B7" s="94" t="s">
        <v>3</v>
      </c>
      <c r="C7" s="124"/>
      <c r="D7" s="177" t="s">
        <v>18</v>
      </c>
      <c r="E7" s="173" t="s">
        <v>4</v>
      </c>
      <c r="F7" s="173" t="s">
        <v>5</v>
      </c>
      <c r="G7" s="173" t="s">
        <v>6</v>
      </c>
      <c r="H7" s="173" t="s">
        <v>7</v>
      </c>
      <c r="I7" s="175" t="s">
        <v>8</v>
      </c>
      <c r="J7" s="175" t="s">
        <v>9</v>
      </c>
      <c r="K7" s="59" t="s">
        <v>61</v>
      </c>
      <c r="L7" s="59" t="s">
        <v>86</v>
      </c>
      <c r="M7" s="60" t="s">
        <v>26</v>
      </c>
      <c r="N7" s="60" t="s">
        <v>26</v>
      </c>
      <c r="O7" s="60" t="s">
        <v>26</v>
      </c>
      <c r="P7" s="59" t="s">
        <v>26</v>
      </c>
      <c r="Q7" s="61" t="s">
        <v>62</v>
      </c>
    </row>
    <row r="8" spans="1:17" x14ac:dyDescent="0.25">
      <c r="A8" s="99" t="s">
        <v>66</v>
      </c>
      <c r="B8" s="95" t="s">
        <v>10</v>
      </c>
      <c r="C8" s="125" t="s">
        <v>121</v>
      </c>
      <c r="D8" s="178"/>
      <c r="E8" s="174"/>
      <c r="F8" s="174"/>
      <c r="G8" s="174"/>
      <c r="H8" s="174"/>
      <c r="I8" s="176"/>
      <c r="J8" s="176"/>
      <c r="K8" s="11" t="s">
        <v>11</v>
      </c>
      <c r="L8" s="11" t="s">
        <v>11</v>
      </c>
      <c r="M8" s="11" t="s">
        <v>12</v>
      </c>
      <c r="N8" s="11" t="s">
        <v>11</v>
      </c>
      <c r="O8" s="11" t="s">
        <v>11</v>
      </c>
      <c r="P8" s="11" t="s">
        <v>11</v>
      </c>
      <c r="Q8" s="63" t="s">
        <v>11</v>
      </c>
    </row>
    <row r="9" spans="1:17" ht="15.75" thickBot="1" x14ac:dyDescent="0.3">
      <c r="A9" s="100"/>
      <c r="B9" s="96" t="s">
        <v>19</v>
      </c>
      <c r="C9" s="138"/>
      <c r="D9" s="185"/>
      <c r="E9" s="186"/>
      <c r="F9" s="186"/>
      <c r="G9" s="186"/>
      <c r="H9" s="186"/>
      <c r="I9" s="187"/>
      <c r="J9" s="187"/>
      <c r="K9" s="66" t="s">
        <v>99</v>
      </c>
      <c r="L9" s="66" t="s">
        <v>100</v>
      </c>
      <c r="M9" s="81" t="s">
        <v>101</v>
      </c>
      <c r="N9" s="81" t="s">
        <v>102</v>
      </c>
      <c r="O9" s="81" t="s">
        <v>103</v>
      </c>
      <c r="P9" s="81" t="s">
        <v>104</v>
      </c>
      <c r="Q9" s="82" t="s">
        <v>105</v>
      </c>
    </row>
    <row r="10" spans="1:17" ht="20.100000000000001" customHeight="1" thickBot="1" x14ac:dyDescent="0.3">
      <c r="A10" s="105">
        <v>1</v>
      </c>
      <c r="B10" s="102" t="s">
        <v>106</v>
      </c>
      <c r="C10" s="139"/>
      <c r="D10" s="43" t="s">
        <v>94</v>
      </c>
      <c r="E10" s="44" t="s">
        <v>21</v>
      </c>
      <c r="F10" s="45" t="str">
        <f t="shared" ref="F10" si="0">IF(G10&gt;0.9,G10/I10/24,"-")</f>
        <v>-</v>
      </c>
      <c r="G10" s="46">
        <v>0</v>
      </c>
      <c r="H10" s="46">
        <v>0</v>
      </c>
      <c r="I10" s="47" t="s">
        <v>13</v>
      </c>
      <c r="J10" s="48" t="s">
        <v>13</v>
      </c>
      <c r="K10" s="49">
        <v>0.23611111111111113</v>
      </c>
      <c r="L10" s="49"/>
      <c r="M10" s="55">
        <v>0.30902777777777779</v>
      </c>
      <c r="N10" s="55">
        <v>0.47569444444444442</v>
      </c>
      <c r="O10" s="55">
        <v>0.55902777777777779</v>
      </c>
      <c r="P10" s="84">
        <v>0.64236111111111105</v>
      </c>
      <c r="Q10" s="55">
        <v>0.72569444444444453</v>
      </c>
    </row>
    <row r="11" spans="1:17" ht="15.75" thickBot="1" x14ac:dyDescent="0.3">
      <c r="A11" s="101">
        <f>SUM(A10+1)</f>
        <v>2</v>
      </c>
      <c r="B11" s="103" t="s">
        <v>107</v>
      </c>
      <c r="C11" s="140"/>
      <c r="D11" s="50" t="s">
        <v>67</v>
      </c>
      <c r="E11" s="51" t="s">
        <v>21</v>
      </c>
      <c r="F11" s="52" t="str">
        <f>IF(G11&gt;2.9,G11/I11/24,"-")</f>
        <v>-</v>
      </c>
      <c r="G11" s="78">
        <v>0.7</v>
      </c>
      <c r="H11" s="53">
        <f>H10+G11</f>
        <v>0.7</v>
      </c>
      <c r="I11" s="41">
        <v>1.3888888888888889E-3</v>
      </c>
      <c r="J11" s="54">
        <f>I11+J10</f>
        <v>1.3888888888888889E-3</v>
      </c>
      <c r="K11" s="41">
        <f t="shared" ref="K11:K61" si="1">K10+I11</f>
        <v>0.23750000000000002</v>
      </c>
      <c r="L11" s="41"/>
      <c r="M11" s="55">
        <f>SUM(M10+I11)</f>
        <v>0.31041666666666667</v>
      </c>
      <c r="N11" s="55">
        <f>SUM(N10+I11)</f>
        <v>0.4770833333333333</v>
      </c>
      <c r="O11" s="55">
        <f>SUM(O10+I11)</f>
        <v>0.56041666666666667</v>
      </c>
      <c r="P11" s="55">
        <f>SUM(P10+I11)</f>
        <v>0.64374999999999993</v>
      </c>
      <c r="Q11" s="83">
        <f>SUM(Q10+I11)</f>
        <v>0.72708333333333341</v>
      </c>
    </row>
    <row r="12" spans="1:17" ht="15.75" thickBot="1" x14ac:dyDescent="0.3">
      <c r="A12" s="101">
        <v>3</v>
      </c>
      <c r="B12" s="103" t="s">
        <v>69</v>
      </c>
      <c r="C12" s="140"/>
      <c r="D12" s="50" t="s">
        <v>67</v>
      </c>
      <c r="E12" s="51" t="s">
        <v>21</v>
      </c>
      <c r="F12" s="52"/>
      <c r="G12" s="78">
        <v>0.6</v>
      </c>
      <c r="H12" s="53">
        <v>1.3</v>
      </c>
      <c r="I12" s="41">
        <v>6.9444444444444447E-4</v>
      </c>
      <c r="J12" s="54">
        <f t="shared" ref="J12:J13" si="2">I12+J11</f>
        <v>2.0833333333333333E-3</v>
      </c>
      <c r="K12" s="41">
        <f t="shared" si="1"/>
        <v>0.23819444444444446</v>
      </c>
      <c r="L12" s="41"/>
      <c r="M12" s="55">
        <f t="shared" ref="M12:M13" si="3">SUM(M11+I12)</f>
        <v>0.31111111111111112</v>
      </c>
      <c r="N12" s="55">
        <f t="shared" ref="N12:N13" si="4">SUM(N11+I12)</f>
        <v>0.47777777777777775</v>
      </c>
      <c r="O12" s="55">
        <f t="shared" ref="O12:O13" si="5">SUM(O11+I12)</f>
        <v>0.56111111111111112</v>
      </c>
      <c r="P12" s="55">
        <f t="shared" ref="P12:P13" si="6">SUM(P11+I12)</f>
        <v>0.64444444444444438</v>
      </c>
      <c r="Q12" s="83">
        <f t="shared" ref="Q12:Q13" si="7">SUM(Q11+I12)</f>
        <v>0.72777777777777786</v>
      </c>
    </row>
    <row r="13" spans="1:17" ht="15.75" customHeight="1" thickBot="1" x14ac:dyDescent="0.3">
      <c r="A13" s="101">
        <v>4</v>
      </c>
      <c r="B13" s="104" t="s">
        <v>109</v>
      </c>
      <c r="C13" s="140">
        <v>726</v>
      </c>
      <c r="D13" s="50" t="s">
        <v>139</v>
      </c>
      <c r="E13" s="51" t="s">
        <v>22</v>
      </c>
      <c r="F13" s="52" t="str">
        <f t="shared" ref="F13:F61" si="8">IF(G13&gt;2.9,G13/I13/24,"-")</f>
        <v>-</v>
      </c>
      <c r="G13" s="78">
        <v>0.3</v>
      </c>
      <c r="H13" s="53">
        <v>1.6</v>
      </c>
      <c r="I13" s="41">
        <v>6.9444444444444447E-4</v>
      </c>
      <c r="J13" s="54">
        <f t="shared" si="2"/>
        <v>2.7777777777777779E-3</v>
      </c>
      <c r="K13" s="41">
        <f t="shared" si="1"/>
        <v>0.2388888888888889</v>
      </c>
      <c r="L13" s="41"/>
      <c r="M13" s="55">
        <f t="shared" si="3"/>
        <v>0.31180555555555556</v>
      </c>
      <c r="N13" s="55">
        <f t="shared" si="4"/>
        <v>0.47847222222222219</v>
      </c>
      <c r="O13" s="55">
        <f t="shared" si="5"/>
        <v>0.56180555555555556</v>
      </c>
      <c r="P13" s="55">
        <f t="shared" si="6"/>
        <v>0.64513888888888882</v>
      </c>
      <c r="Q13" s="83">
        <f t="shared" si="7"/>
        <v>0.7284722222222223</v>
      </c>
    </row>
    <row r="14" spans="1:17" ht="15.75" thickBot="1" x14ac:dyDescent="0.3">
      <c r="A14" s="101">
        <f t="shared" ref="A14:A61" si="9">SUM(A13+1)</f>
        <v>5</v>
      </c>
      <c r="B14" s="104" t="s">
        <v>108</v>
      </c>
      <c r="C14" s="140">
        <v>713</v>
      </c>
      <c r="D14" s="50" t="s">
        <v>138</v>
      </c>
      <c r="E14" s="51" t="s">
        <v>22</v>
      </c>
      <c r="F14" s="52" t="str">
        <f t="shared" si="8"/>
        <v>-</v>
      </c>
      <c r="G14" s="78">
        <v>0.7</v>
      </c>
      <c r="H14" s="53">
        <f t="shared" ref="H14:H61" si="10">H13+G14</f>
        <v>2.2999999999999998</v>
      </c>
      <c r="I14" s="41">
        <v>6.9444444444444447E-4</v>
      </c>
      <c r="J14" s="54">
        <f t="shared" ref="J14:J61" si="11">I14+J13</f>
        <v>3.4722222222222225E-3</v>
      </c>
      <c r="K14" s="41">
        <f t="shared" si="1"/>
        <v>0.23958333333333334</v>
      </c>
      <c r="L14" s="41"/>
      <c r="M14" s="55">
        <f t="shared" ref="M14:M61" si="12">SUM(M13+I14)</f>
        <v>0.3125</v>
      </c>
      <c r="N14" s="55">
        <f t="shared" ref="N14:N61" si="13">SUM(N13+I14)</f>
        <v>0.47916666666666663</v>
      </c>
      <c r="O14" s="55">
        <f t="shared" ref="O14:O61" si="14">SUM(O13+I14)</f>
        <v>0.5625</v>
      </c>
      <c r="P14" s="55">
        <f t="shared" ref="P14:P61" si="15">SUM(P13+I14)</f>
        <v>0.64583333333333326</v>
      </c>
      <c r="Q14" s="83">
        <f t="shared" ref="Q14:Q61" si="16">SUM(Q13+I14)</f>
        <v>0.72916666666666674</v>
      </c>
    </row>
    <row r="15" spans="1:17" ht="15.75" thickBot="1" x14ac:dyDescent="0.3">
      <c r="A15" s="101">
        <f t="shared" si="9"/>
        <v>6</v>
      </c>
      <c r="B15" s="104" t="s">
        <v>91</v>
      </c>
      <c r="C15" s="140">
        <v>713</v>
      </c>
      <c r="D15" s="50" t="s">
        <v>137</v>
      </c>
      <c r="E15" s="51" t="s">
        <v>22</v>
      </c>
      <c r="F15" s="52" t="str">
        <f t="shared" si="8"/>
        <v>-</v>
      </c>
      <c r="G15" s="78">
        <v>0.6</v>
      </c>
      <c r="H15" s="53">
        <f t="shared" si="10"/>
        <v>2.9</v>
      </c>
      <c r="I15" s="41">
        <v>6.9444444444444447E-4</v>
      </c>
      <c r="J15" s="54">
        <f t="shared" si="11"/>
        <v>4.1666666666666666E-3</v>
      </c>
      <c r="K15" s="41">
        <f t="shared" si="1"/>
        <v>0.24027777777777778</v>
      </c>
      <c r="L15" s="41"/>
      <c r="M15" s="55">
        <f t="shared" si="12"/>
        <v>0.31319444444444444</v>
      </c>
      <c r="N15" s="55">
        <f t="shared" si="13"/>
        <v>0.47986111111111107</v>
      </c>
      <c r="O15" s="55">
        <f t="shared" si="14"/>
        <v>0.56319444444444444</v>
      </c>
      <c r="P15" s="55">
        <f t="shared" si="15"/>
        <v>0.6465277777777777</v>
      </c>
      <c r="Q15" s="83">
        <f t="shared" si="16"/>
        <v>0.72986111111111118</v>
      </c>
    </row>
    <row r="16" spans="1:17" ht="15.75" thickBot="1" x14ac:dyDescent="0.3">
      <c r="A16" s="101">
        <f t="shared" si="9"/>
        <v>7</v>
      </c>
      <c r="B16" s="104" t="s">
        <v>90</v>
      </c>
      <c r="C16" s="140">
        <v>713</v>
      </c>
      <c r="D16" s="50" t="s">
        <v>136</v>
      </c>
      <c r="E16" s="51" t="s">
        <v>52</v>
      </c>
      <c r="F16" s="52" t="str">
        <f t="shared" si="8"/>
        <v>-</v>
      </c>
      <c r="G16" s="78">
        <v>0.8</v>
      </c>
      <c r="H16" s="53">
        <f t="shared" si="10"/>
        <v>3.7</v>
      </c>
      <c r="I16" s="41">
        <v>1.3888888888888889E-3</v>
      </c>
      <c r="J16" s="54">
        <f t="shared" si="11"/>
        <v>5.5555555555555558E-3</v>
      </c>
      <c r="K16" s="41">
        <f t="shared" si="1"/>
        <v>0.24166666666666667</v>
      </c>
      <c r="L16" s="41"/>
      <c r="M16" s="55">
        <f t="shared" si="12"/>
        <v>0.31458333333333333</v>
      </c>
      <c r="N16" s="55">
        <f t="shared" si="13"/>
        <v>0.48124999999999996</v>
      </c>
      <c r="O16" s="55">
        <f t="shared" si="14"/>
        <v>0.56458333333333333</v>
      </c>
      <c r="P16" s="55">
        <f t="shared" si="15"/>
        <v>0.64791666666666659</v>
      </c>
      <c r="Q16" s="83">
        <f t="shared" si="16"/>
        <v>0.73125000000000007</v>
      </c>
    </row>
    <row r="17" spans="1:17" ht="15.75" thickBot="1" x14ac:dyDescent="0.3">
      <c r="A17" s="101">
        <f t="shared" si="9"/>
        <v>8</v>
      </c>
      <c r="B17" s="104" t="s">
        <v>49</v>
      </c>
      <c r="C17" s="140">
        <v>12</v>
      </c>
      <c r="D17" s="50"/>
      <c r="E17" s="51" t="s">
        <v>23</v>
      </c>
      <c r="F17" s="52" t="str">
        <f t="shared" si="8"/>
        <v>-</v>
      </c>
      <c r="G17" s="78">
        <v>2.5</v>
      </c>
      <c r="H17" s="53">
        <f t="shared" si="10"/>
        <v>6.2</v>
      </c>
      <c r="I17" s="41">
        <v>2.0833333333333333E-3</v>
      </c>
      <c r="J17" s="54">
        <f t="shared" si="11"/>
        <v>7.6388888888888895E-3</v>
      </c>
      <c r="K17" s="41">
        <f t="shared" si="1"/>
        <v>0.24374999999999999</v>
      </c>
      <c r="L17" s="41"/>
      <c r="M17" s="55">
        <f t="shared" si="12"/>
        <v>0.31666666666666665</v>
      </c>
      <c r="N17" s="55">
        <f t="shared" si="13"/>
        <v>0.48333333333333328</v>
      </c>
      <c r="O17" s="55">
        <f t="shared" si="14"/>
        <v>0.56666666666666665</v>
      </c>
      <c r="P17" s="55">
        <f t="shared" si="15"/>
        <v>0.64999999999999991</v>
      </c>
      <c r="Q17" s="83">
        <f t="shared" si="16"/>
        <v>0.73333333333333339</v>
      </c>
    </row>
    <row r="18" spans="1:17" ht="15.75" thickBot="1" x14ac:dyDescent="0.3">
      <c r="A18" s="101">
        <f t="shared" si="9"/>
        <v>9</v>
      </c>
      <c r="B18" s="104" t="s">
        <v>54</v>
      </c>
      <c r="C18" s="140">
        <v>12</v>
      </c>
      <c r="D18" s="50"/>
      <c r="E18" s="51" t="s">
        <v>23</v>
      </c>
      <c r="F18" s="52" t="str">
        <f t="shared" si="8"/>
        <v>-</v>
      </c>
      <c r="G18" s="78">
        <v>0.7</v>
      </c>
      <c r="H18" s="53">
        <f t="shared" si="10"/>
        <v>6.9</v>
      </c>
      <c r="I18" s="41">
        <v>6.9444444444444447E-4</v>
      </c>
      <c r="J18" s="54">
        <f t="shared" si="11"/>
        <v>8.3333333333333332E-3</v>
      </c>
      <c r="K18" s="41">
        <f t="shared" si="1"/>
        <v>0.24444444444444444</v>
      </c>
      <c r="L18" s="41"/>
      <c r="M18" s="55">
        <f t="shared" si="12"/>
        <v>0.31736111111111109</v>
      </c>
      <c r="N18" s="55">
        <f t="shared" si="13"/>
        <v>0.48402777777777772</v>
      </c>
      <c r="O18" s="55">
        <f t="shared" si="14"/>
        <v>0.56736111111111109</v>
      </c>
      <c r="P18" s="55">
        <f t="shared" si="15"/>
        <v>0.65069444444444435</v>
      </c>
      <c r="Q18" s="83">
        <f t="shared" si="16"/>
        <v>0.73402777777777783</v>
      </c>
    </row>
    <row r="19" spans="1:17" ht="15.75" thickBot="1" x14ac:dyDescent="0.3">
      <c r="A19" s="101">
        <f t="shared" si="9"/>
        <v>10</v>
      </c>
      <c r="B19" s="104" t="s">
        <v>55</v>
      </c>
      <c r="C19" s="140">
        <v>12</v>
      </c>
      <c r="D19" s="50"/>
      <c r="E19" s="51" t="s">
        <v>23</v>
      </c>
      <c r="F19" s="52" t="str">
        <f t="shared" si="8"/>
        <v>-</v>
      </c>
      <c r="G19" s="78">
        <v>1.1000000000000001</v>
      </c>
      <c r="H19" s="53">
        <f t="shared" si="10"/>
        <v>8</v>
      </c>
      <c r="I19" s="41">
        <v>1.3888888888888889E-3</v>
      </c>
      <c r="J19" s="54">
        <f t="shared" si="11"/>
        <v>9.7222222222222224E-3</v>
      </c>
      <c r="K19" s="41">
        <f t="shared" si="1"/>
        <v>0.24583333333333332</v>
      </c>
      <c r="L19" s="41"/>
      <c r="M19" s="55">
        <f t="shared" si="12"/>
        <v>0.31874999999999998</v>
      </c>
      <c r="N19" s="55">
        <f t="shared" si="13"/>
        <v>0.48541666666666661</v>
      </c>
      <c r="O19" s="55">
        <f t="shared" si="14"/>
        <v>0.56874999999999998</v>
      </c>
      <c r="P19" s="55">
        <f t="shared" si="15"/>
        <v>0.65208333333333324</v>
      </c>
      <c r="Q19" s="83">
        <f t="shared" si="16"/>
        <v>0.73541666666666672</v>
      </c>
    </row>
    <row r="20" spans="1:17" ht="15.75" thickBot="1" x14ac:dyDescent="0.3">
      <c r="A20" s="101">
        <f t="shared" si="9"/>
        <v>11</v>
      </c>
      <c r="B20" s="104" t="s">
        <v>46</v>
      </c>
      <c r="C20" s="140">
        <v>12</v>
      </c>
      <c r="D20" s="50"/>
      <c r="E20" s="51" t="s">
        <v>23</v>
      </c>
      <c r="F20" s="52" t="str">
        <f t="shared" si="8"/>
        <v>-</v>
      </c>
      <c r="G20" s="79">
        <v>1.7</v>
      </c>
      <c r="H20" s="53">
        <f t="shared" si="10"/>
        <v>9.6999999999999993</v>
      </c>
      <c r="I20" s="41">
        <v>1.3888888888888889E-3</v>
      </c>
      <c r="J20" s="54">
        <f t="shared" si="11"/>
        <v>1.1111111111111112E-2</v>
      </c>
      <c r="K20" s="41">
        <f t="shared" si="1"/>
        <v>0.2472222222222222</v>
      </c>
      <c r="L20" s="41"/>
      <c r="M20" s="55">
        <f t="shared" si="12"/>
        <v>0.32013888888888886</v>
      </c>
      <c r="N20" s="55">
        <f t="shared" si="13"/>
        <v>0.48680555555555549</v>
      </c>
      <c r="O20" s="55">
        <f t="shared" si="14"/>
        <v>0.57013888888888886</v>
      </c>
      <c r="P20" s="55">
        <f t="shared" si="15"/>
        <v>0.65347222222222212</v>
      </c>
      <c r="Q20" s="83">
        <f t="shared" si="16"/>
        <v>0.7368055555555556</v>
      </c>
    </row>
    <row r="21" spans="1:17" ht="15.75" thickBot="1" x14ac:dyDescent="0.3">
      <c r="A21" s="101">
        <f t="shared" si="9"/>
        <v>12</v>
      </c>
      <c r="B21" s="104" t="s">
        <v>118</v>
      </c>
      <c r="C21" s="140"/>
      <c r="D21" s="50" t="s">
        <v>94</v>
      </c>
      <c r="E21" s="51" t="s">
        <v>21</v>
      </c>
      <c r="F21" s="52" t="str">
        <f t="shared" si="8"/>
        <v>-</v>
      </c>
      <c r="G21" s="78">
        <v>2.5</v>
      </c>
      <c r="H21" s="53">
        <f t="shared" si="10"/>
        <v>12.2</v>
      </c>
      <c r="I21" s="41">
        <v>2.0833333333333333E-3</v>
      </c>
      <c r="J21" s="54">
        <f t="shared" si="11"/>
        <v>1.3194444444444444E-2</v>
      </c>
      <c r="K21" s="41">
        <f t="shared" si="1"/>
        <v>0.24930555555555553</v>
      </c>
      <c r="L21" s="41"/>
      <c r="M21" s="55">
        <f t="shared" si="12"/>
        <v>0.32222222222222219</v>
      </c>
      <c r="N21" s="55">
        <f t="shared" si="13"/>
        <v>0.48888888888888882</v>
      </c>
      <c r="O21" s="55">
        <f t="shared" si="14"/>
        <v>0.57222222222222219</v>
      </c>
      <c r="P21" s="55">
        <f t="shared" si="15"/>
        <v>0.65555555555555545</v>
      </c>
      <c r="Q21" s="83">
        <f t="shared" si="16"/>
        <v>0.73888888888888893</v>
      </c>
    </row>
    <row r="22" spans="1:17" ht="15.75" thickBot="1" x14ac:dyDescent="0.3">
      <c r="A22" s="101">
        <f t="shared" si="9"/>
        <v>13</v>
      </c>
      <c r="B22" s="104" t="s">
        <v>119</v>
      </c>
      <c r="C22" s="140"/>
      <c r="D22" s="50" t="s">
        <v>94</v>
      </c>
      <c r="E22" s="51" t="s">
        <v>21</v>
      </c>
      <c r="F22" s="52" t="str">
        <f t="shared" si="8"/>
        <v>-</v>
      </c>
      <c r="G22" s="78">
        <v>0.6</v>
      </c>
      <c r="H22" s="53">
        <f t="shared" si="10"/>
        <v>12.799999999999999</v>
      </c>
      <c r="I22" s="41">
        <v>6.9444444444444447E-4</v>
      </c>
      <c r="J22" s="54">
        <f t="shared" si="11"/>
        <v>1.3888888888888888E-2</v>
      </c>
      <c r="K22" s="41">
        <f t="shared" si="1"/>
        <v>0.24999999999999997</v>
      </c>
      <c r="L22" s="41"/>
      <c r="M22" s="55">
        <f t="shared" si="12"/>
        <v>0.32291666666666663</v>
      </c>
      <c r="N22" s="55">
        <f t="shared" si="13"/>
        <v>0.48958333333333326</v>
      </c>
      <c r="O22" s="55">
        <f t="shared" si="14"/>
        <v>0.57291666666666663</v>
      </c>
      <c r="P22" s="55">
        <f t="shared" si="15"/>
        <v>0.65624999999999989</v>
      </c>
      <c r="Q22" s="83">
        <f t="shared" si="16"/>
        <v>0.73958333333333337</v>
      </c>
    </row>
    <row r="23" spans="1:17" ht="15.75" thickBot="1" x14ac:dyDescent="0.3">
      <c r="A23" s="101">
        <f t="shared" si="9"/>
        <v>14</v>
      </c>
      <c r="B23" s="104" t="s">
        <v>117</v>
      </c>
      <c r="C23" s="140"/>
      <c r="D23" s="50"/>
      <c r="E23" s="51" t="s">
        <v>24</v>
      </c>
      <c r="F23" s="52" t="str">
        <f t="shared" si="8"/>
        <v>-</v>
      </c>
      <c r="G23" s="78">
        <v>2.5</v>
      </c>
      <c r="H23" s="53">
        <f t="shared" si="10"/>
        <v>15.299999999999999</v>
      </c>
      <c r="I23" s="41">
        <v>2.0833333333333333E-3</v>
      </c>
      <c r="J23" s="54">
        <f t="shared" si="11"/>
        <v>1.5972222222222221E-2</v>
      </c>
      <c r="K23" s="41">
        <f t="shared" si="1"/>
        <v>0.25208333333333333</v>
      </c>
      <c r="L23" s="41"/>
      <c r="M23" s="55">
        <f t="shared" si="12"/>
        <v>0.32499999999999996</v>
      </c>
      <c r="N23" s="55">
        <f t="shared" si="13"/>
        <v>0.49166666666666659</v>
      </c>
      <c r="O23" s="55">
        <f t="shared" si="14"/>
        <v>0.57499999999999996</v>
      </c>
      <c r="P23" s="55">
        <f t="shared" si="15"/>
        <v>0.65833333333333321</v>
      </c>
      <c r="Q23" s="83">
        <f t="shared" si="16"/>
        <v>0.7416666666666667</v>
      </c>
    </row>
    <row r="24" spans="1:17" ht="15.75" thickBot="1" x14ac:dyDescent="0.3">
      <c r="A24" s="101">
        <f t="shared" si="9"/>
        <v>15</v>
      </c>
      <c r="B24" s="104" t="s">
        <v>116</v>
      </c>
      <c r="C24" s="140"/>
      <c r="D24" s="50"/>
      <c r="E24" s="51" t="s">
        <v>24</v>
      </c>
      <c r="F24" s="52" t="str">
        <f t="shared" si="8"/>
        <v>-</v>
      </c>
      <c r="G24" s="78">
        <v>2.7</v>
      </c>
      <c r="H24" s="53">
        <f t="shared" si="10"/>
        <v>18</v>
      </c>
      <c r="I24" s="41">
        <v>2.0833333333333333E-3</v>
      </c>
      <c r="J24" s="54">
        <f t="shared" si="11"/>
        <v>1.8055555555555554E-2</v>
      </c>
      <c r="K24" s="41">
        <f t="shared" si="1"/>
        <v>0.25416666666666665</v>
      </c>
      <c r="L24" s="41"/>
      <c r="M24" s="55">
        <f t="shared" si="12"/>
        <v>0.32708333333333328</v>
      </c>
      <c r="N24" s="55">
        <f t="shared" si="13"/>
        <v>0.49374999999999991</v>
      </c>
      <c r="O24" s="55">
        <f t="shared" si="14"/>
        <v>0.57708333333333328</v>
      </c>
      <c r="P24" s="55">
        <f t="shared" si="15"/>
        <v>0.66041666666666654</v>
      </c>
      <c r="Q24" s="83">
        <f t="shared" si="16"/>
        <v>0.74375000000000002</v>
      </c>
    </row>
    <row r="25" spans="1:17" ht="15.75" thickBot="1" x14ac:dyDescent="0.3">
      <c r="A25" s="101">
        <f t="shared" si="9"/>
        <v>16</v>
      </c>
      <c r="B25" s="104" t="s">
        <v>115</v>
      </c>
      <c r="C25" s="140"/>
      <c r="D25" s="50"/>
      <c r="E25" s="51" t="s">
        <v>24</v>
      </c>
      <c r="F25" s="52" t="str">
        <f t="shared" si="8"/>
        <v>-</v>
      </c>
      <c r="G25" s="79">
        <v>0.7</v>
      </c>
      <c r="H25" s="53">
        <f t="shared" si="10"/>
        <v>18.7</v>
      </c>
      <c r="I25" s="41">
        <v>6.9444444444444447E-4</v>
      </c>
      <c r="J25" s="54">
        <f t="shared" si="11"/>
        <v>1.8749999999999999E-2</v>
      </c>
      <c r="K25" s="41">
        <f t="shared" si="1"/>
        <v>0.25486111111111109</v>
      </c>
      <c r="L25" s="41"/>
      <c r="M25" s="55">
        <f t="shared" si="12"/>
        <v>0.32777777777777772</v>
      </c>
      <c r="N25" s="55">
        <f t="shared" si="13"/>
        <v>0.49444444444444435</v>
      </c>
      <c r="O25" s="55">
        <f t="shared" si="14"/>
        <v>0.57777777777777772</v>
      </c>
      <c r="P25" s="55">
        <f t="shared" si="15"/>
        <v>0.66111111111111098</v>
      </c>
      <c r="Q25" s="83">
        <f t="shared" si="16"/>
        <v>0.74444444444444446</v>
      </c>
    </row>
    <row r="26" spans="1:17" ht="15" customHeight="1" thickBot="1" x14ac:dyDescent="0.3">
      <c r="A26" s="101">
        <v>17</v>
      </c>
      <c r="B26" s="104" t="s">
        <v>89</v>
      </c>
      <c r="C26" s="140">
        <v>728</v>
      </c>
      <c r="D26" s="50" t="s">
        <v>135</v>
      </c>
      <c r="E26" s="51" t="s">
        <v>22</v>
      </c>
      <c r="F26" s="52" t="str">
        <f t="shared" si="8"/>
        <v>-</v>
      </c>
      <c r="G26" s="78">
        <v>0.7</v>
      </c>
      <c r="H26" s="53">
        <v>19.399999999999999</v>
      </c>
      <c r="I26" s="41">
        <v>6.9444444444444447E-4</v>
      </c>
      <c r="J26" s="54">
        <f t="shared" si="11"/>
        <v>1.9444444444444445E-2</v>
      </c>
      <c r="K26" s="41">
        <f t="shared" si="1"/>
        <v>0.25555555555555554</v>
      </c>
      <c r="L26" s="41"/>
      <c r="M26" s="55">
        <f t="shared" si="12"/>
        <v>0.32847222222222217</v>
      </c>
      <c r="N26" s="55">
        <f t="shared" si="13"/>
        <v>0.4951388888888888</v>
      </c>
      <c r="O26" s="55">
        <f t="shared" si="14"/>
        <v>0.57847222222222217</v>
      </c>
      <c r="P26" s="55">
        <f t="shared" si="15"/>
        <v>0.66180555555555542</v>
      </c>
      <c r="Q26" s="83">
        <f t="shared" si="16"/>
        <v>0.74513888888888891</v>
      </c>
    </row>
    <row r="27" spans="1:17" ht="15.75" thickBot="1" x14ac:dyDescent="0.3">
      <c r="A27" s="101">
        <f t="shared" si="9"/>
        <v>18</v>
      </c>
      <c r="B27" s="76" t="s">
        <v>45</v>
      </c>
      <c r="C27" s="140"/>
      <c r="D27" s="50"/>
      <c r="E27" s="51" t="s">
        <v>21</v>
      </c>
      <c r="F27" s="52" t="str">
        <f t="shared" si="8"/>
        <v>-</v>
      </c>
      <c r="G27" s="78">
        <v>1.5</v>
      </c>
      <c r="H27" s="53">
        <f t="shared" si="10"/>
        <v>20.9</v>
      </c>
      <c r="I27" s="41">
        <v>1.3888888888888889E-3</v>
      </c>
      <c r="J27" s="54">
        <f t="shared" si="11"/>
        <v>2.0833333333333332E-2</v>
      </c>
      <c r="K27" s="41">
        <f t="shared" si="1"/>
        <v>0.25694444444444442</v>
      </c>
      <c r="L27" s="41">
        <v>0.25694444444444448</v>
      </c>
      <c r="M27" s="55">
        <f t="shared" si="12"/>
        <v>0.32986111111111105</v>
      </c>
      <c r="N27" s="55">
        <f t="shared" si="13"/>
        <v>0.49652777777777768</v>
      </c>
      <c r="O27" s="55">
        <f t="shared" si="14"/>
        <v>0.57986111111111105</v>
      </c>
      <c r="P27" s="55">
        <f t="shared" si="15"/>
        <v>0.66319444444444431</v>
      </c>
      <c r="Q27" s="83">
        <f t="shared" si="16"/>
        <v>0.74652777777777779</v>
      </c>
    </row>
    <row r="28" spans="1:17" ht="15.75" thickBot="1" x14ac:dyDescent="0.3">
      <c r="A28" s="101">
        <f t="shared" si="9"/>
        <v>19</v>
      </c>
      <c r="B28" s="76" t="s">
        <v>44</v>
      </c>
      <c r="C28" s="140"/>
      <c r="D28" s="56"/>
      <c r="E28" s="51" t="s">
        <v>21</v>
      </c>
      <c r="F28" s="52" t="str">
        <f t="shared" si="8"/>
        <v>-</v>
      </c>
      <c r="G28" s="78">
        <v>1.7</v>
      </c>
      <c r="H28" s="53">
        <f t="shared" si="10"/>
        <v>22.599999999999998</v>
      </c>
      <c r="I28" s="41">
        <v>2.0833333333333333E-3</v>
      </c>
      <c r="J28" s="54">
        <f t="shared" si="11"/>
        <v>2.2916666666666665E-2</v>
      </c>
      <c r="K28" s="41">
        <f t="shared" si="1"/>
        <v>0.25902777777777775</v>
      </c>
      <c r="L28" s="41">
        <f>SUM(L27+I28)</f>
        <v>0.2590277777777778</v>
      </c>
      <c r="M28" s="55">
        <f t="shared" si="12"/>
        <v>0.33194444444444438</v>
      </c>
      <c r="N28" s="55">
        <f t="shared" si="13"/>
        <v>0.49861111111111101</v>
      </c>
      <c r="O28" s="55">
        <f t="shared" si="14"/>
        <v>0.58194444444444438</v>
      </c>
      <c r="P28" s="55">
        <f t="shared" si="15"/>
        <v>0.66527777777777763</v>
      </c>
      <c r="Q28" s="83">
        <f t="shared" si="16"/>
        <v>0.74861111111111112</v>
      </c>
    </row>
    <row r="29" spans="1:17" ht="15.75" thickBot="1" x14ac:dyDescent="0.3">
      <c r="A29" s="101">
        <f t="shared" si="9"/>
        <v>20</v>
      </c>
      <c r="B29" s="76" t="s">
        <v>56</v>
      </c>
      <c r="C29" s="140"/>
      <c r="D29" s="57"/>
      <c r="E29" s="51" t="s">
        <v>24</v>
      </c>
      <c r="F29" s="52" t="str">
        <f t="shared" si="8"/>
        <v>-</v>
      </c>
      <c r="G29" s="78">
        <v>2.1</v>
      </c>
      <c r="H29" s="53">
        <f t="shared" si="10"/>
        <v>24.7</v>
      </c>
      <c r="I29" s="41">
        <v>2.0833333333333333E-3</v>
      </c>
      <c r="J29" s="54">
        <f t="shared" si="11"/>
        <v>2.4999999999999998E-2</v>
      </c>
      <c r="K29" s="41">
        <f t="shared" si="1"/>
        <v>0.26111111111111107</v>
      </c>
      <c r="L29" s="41">
        <f t="shared" ref="L29:L61" si="17">SUM(L28+I29)</f>
        <v>0.26111111111111113</v>
      </c>
      <c r="M29" s="55">
        <f t="shared" si="12"/>
        <v>0.3340277777777777</v>
      </c>
      <c r="N29" s="55">
        <f t="shared" si="13"/>
        <v>0.50069444444444433</v>
      </c>
      <c r="O29" s="55">
        <f t="shared" si="14"/>
        <v>0.5840277777777777</v>
      </c>
      <c r="P29" s="55">
        <f t="shared" si="15"/>
        <v>0.66736111111111096</v>
      </c>
      <c r="Q29" s="83">
        <f t="shared" si="16"/>
        <v>0.75069444444444444</v>
      </c>
    </row>
    <row r="30" spans="1:17" ht="15.75" thickBot="1" x14ac:dyDescent="0.3">
      <c r="A30" s="101">
        <f t="shared" si="9"/>
        <v>21</v>
      </c>
      <c r="B30" s="76" t="s">
        <v>43</v>
      </c>
      <c r="C30" s="140"/>
      <c r="D30" s="57"/>
      <c r="E30" s="51" t="s">
        <v>21</v>
      </c>
      <c r="F30" s="52" t="str">
        <f t="shared" si="8"/>
        <v>-</v>
      </c>
      <c r="G30" s="78">
        <v>0.5</v>
      </c>
      <c r="H30" s="53">
        <f t="shared" si="10"/>
        <v>25.2</v>
      </c>
      <c r="I30" s="41">
        <v>6.9444444444444447E-4</v>
      </c>
      <c r="J30" s="54">
        <f t="shared" si="11"/>
        <v>2.5694444444444443E-2</v>
      </c>
      <c r="K30" s="41">
        <f t="shared" si="1"/>
        <v>0.26180555555555551</v>
      </c>
      <c r="L30" s="41">
        <f t="shared" si="17"/>
        <v>0.26180555555555557</v>
      </c>
      <c r="M30" s="55">
        <f t="shared" si="12"/>
        <v>0.33472222222222214</v>
      </c>
      <c r="N30" s="55">
        <f t="shared" si="13"/>
        <v>0.50138888888888877</v>
      </c>
      <c r="O30" s="55">
        <f t="shared" si="14"/>
        <v>0.58472222222222214</v>
      </c>
      <c r="P30" s="55">
        <f t="shared" si="15"/>
        <v>0.6680555555555554</v>
      </c>
      <c r="Q30" s="83">
        <f t="shared" si="16"/>
        <v>0.75138888888888888</v>
      </c>
    </row>
    <row r="31" spans="1:17" ht="15.75" thickBot="1" x14ac:dyDescent="0.3">
      <c r="A31" s="101">
        <f t="shared" si="9"/>
        <v>22</v>
      </c>
      <c r="B31" s="76" t="s">
        <v>110</v>
      </c>
      <c r="C31" s="140">
        <v>728</v>
      </c>
      <c r="D31" s="57" t="s">
        <v>134</v>
      </c>
      <c r="E31" s="51" t="s">
        <v>22</v>
      </c>
      <c r="F31" s="52" t="str">
        <f t="shared" si="8"/>
        <v>-</v>
      </c>
      <c r="G31" s="78">
        <v>0.7</v>
      </c>
      <c r="H31" s="53">
        <f t="shared" si="10"/>
        <v>25.9</v>
      </c>
      <c r="I31" s="41">
        <v>6.9444444444444447E-4</v>
      </c>
      <c r="J31" s="54">
        <f t="shared" si="11"/>
        <v>2.6388888888888889E-2</v>
      </c>
      <c r="K31" s="41">
        <f t="shared" si="1"/>
        <v>0.26249999999999996</v>
      </c>
      <c r="L31" s="41">
        <f t="shared" si="17"/>
        <v>0.26250000000000001</v>
      </c>
      <c r="M31" s="55">
        <f t="shared" si="12"/>
        <v>0.33541666666666659</v>
      </c>
      <c r="N31" s="55">
        <f t="shared" si="13"/>
        <v>0.50208333333333321</v>
      </c>
      <c r="O31" s="55">
        <f t="shared" si="14"/>
        <v>0.58541666666666659</v>
      </c>
      <c r="P31" s="55">
        <f t="shared" si="15"/>
        <v>0.66874999999999984</v>
      </c>
      <c r="Q31" s="83">
        <f t="shared" si="16"/>
        <v>0.75208333333333333</v>
      </c>
    </row>
    <row r="32" spans="1:17" ht="15.75" thickBot="1" x14ac:dyDescent="0.3">
      <c r="A32" s="101">
        <f t="shared" si="9"/>
        <v>23</v>
      </c>
      <c r="B32" s="76" t="s">
        <v>88</v>
      </c>
      <c r="C32" s="140">
        <v>728</v>
      </c>
      <c r="D32" s="57" t="s">
        <v>133</v>
      </c>
      <c r="E32" s="51" t="s">
        <v>22</v>
      </c>
      <c r="F32" s="52" t="str">
        <f t="shared" si="8"/>
        <v>-</v>
      </c>
      <c r="G32" s="78">
        <v>1.9</v>
      </c>
      <c r="H32" s="53">
        <f t="shared" si="10"/>
        <v>27.799999999999997</v>
      </c>
      <c r="I32" s="41">
        <v>1.3888888888888889E-3</v>
      </c>
      <c r="J32" s="54">
        <f t="shared" si="11"/>
        <v>2.7777777777777776E-2</v>
      </c>
      <c r="K32" s="41">
        <f t="shared" si="1"/>
        <v>0.26388888888888884</v>
      </c>
      <c r="L32" s="41">
        <f t="shared" si="17"/>
        <v>0.2638888888888889</v>
      </c>
      <c r="M32" s="55">
        <f t="shared" si="12"/>
        <v>0.33680555555555547</v>
      </c>
      <c r="N32" s="55">
        <f t="shared" si="13"/>
        <v>0.5034722222222221</v>
      </c>
      <c r="O32" s="55">
        <f t="shared" si="14"/>
        <v>0.58680555555555547</v>
      </c>
      <c r="P32" s="55">
        <f t="shared" si="15"/>
        <v>0.67013888888888873</v>
      </c>
      <c r="Q32" s="83">
        <f t="shared" si="16"/>
        <v>0.75347222222222221</v>
      </c>
    </row>
    <row r="33" spans="1:17" ht="15.75" thickBot="1" x14ac:dyDescent="0.3">
      <c r="A33" s="101">
        <f t="shared" si="9"/>
        <v>24</v>
      </c>
      <c r="B33" s="76" t="s">
        <v>42</v>
      </c>
      <c r="C33" s="140"/>
      <c r="D33" s="57"/>
      <c r="E33" s="51" t="s">
        <v>21</v>
      </c>
      <c r="F33" s="52" t="str">
        <f t="shared" si="8"/>
        <v>-</v>
      </c>
      <c r="G33" s="78">
        <v>1.7</v>
      </c>
      <c r="H33" s="53">
        <f t="shared" si="10"/>
        <v>29.499999999999996</v>
      </c>
      <c r="I33" s="41">
        <v>1.3888888888888889E-3</v>
      </c>
      <c r="J33" s="54">
        <f t="shared" si="11"/>
        <v>2.9166666666666664E-2</v>
      </c>
      <c r="K33" s="41">
        <f t="shared" si="1"/>
        <v>0.26527777777777772</v>
      </c>
      <c r="L33" s="41">
        <f t="shared" si="17"/>
        <v>0.26527777777777778</v>
      </c>
      <c r="M33" s="55">
        <f t="shared" si="12"/>
        <v>0.33819444444444435</v>
      </c>
      <c r="N33" s="55">
        <f t="shared" si="13"/>
        <v>0.50486111111111098</v>
      </c>
      <c r="O33" s="55">
        <f t="shared" si="14"/>
        <v>0.58819444444444435</v>
      </c>
      <c r="P33" s="55">
        <f t="shared" si="15"/>
        <v>0.67152777777777761</v>
      </c>
      <c r="Q33" s="83">
        <f t="shared" si="16"/>
        <v>0.75486111111111109</v>
      </c>
    </row>
    <row r="34" spans="1:17" ht="15.75" thickBot="1" x14ac:dyDescent="0.3">
      <c r="A34" s="101">
        <f t="shared" si="9"/>
        <v>25</v>
      </c>
      <c r="B34" s="76" t="s">
        <v>57</v>
      </c>
      <c r="C34" s="140"/>
      <c r="D34" s="57"/>
      <c r="E34" s="51" t="s">
        <v>21</v>
      </c>
      <c r="F34" s="52" t="str">
        <f t="shared" si="8"/>
        <v>-</v>
      </c>
      <c r="G34" s="78">
        <v>0.8</v>
      </c>
      <c r="H34" s="53">
        <f t="shared" si="10"/>
        <v>30.299999999999997</v>
      </c>
      <c r="I34" s="41">
        <v>1.3888888888888889E-3</v>
      </c>
      <c r="J34" s="54">
        <f>I34+J33</f>
        <v>3.0555555555555551E-2</v>
      </c>
      <c r="K34" s="41">
        <f>K33+I34</f>
        <v>0.26666666666666661</v>
      </c>
      <c r="L34" s="41">
        <f t="shared" si="17"/>
        <v>0.26666666666666666</v>
      </c>
      <c r="M34" s="55">
        <f t="shared" si="12"/>
        <v>0.33958333333333324</v>
      </c>
      <c r="N34" s="55">
        <f t="shared" si="13"/>
        <v>0.50624999999999987</v>
      </c>
      <c r="O34" s="55">
        <f t="shared" si="14"/>
        <v>0.58958333333333324</v>
      </c>
      <c r="P34" s="55">
        <f t="shared" si="15"/>
        <v>0.6729166666666665</v>
      </c>
      <c r="Q34" s="83">
        <f t="shared" si="16"/>
        <v>0.75624999999999998</v>
      </c>
    </row>
    <row r="35" spans="1:17" ht="15.75" thickBot="1" x14ac:dyDescent="0.3">
      <c r="A35" s="101">
        <f t="shared" si="9"/>
        <v>26</v>
      </c>
      <c r="B35" s="76" t="s">
        <v>58</v>
      </c>
      <c r="C35" s="140"/>
      <c r="D35" s="57"/>
      <c r="E35" s="51" t="s">
        <v>21</v>
      </c>
      <c r="F35" s="52" t="str">
        <f t="shared" si="8"/>
        <v>-</v>
      </c>
      <c r="G35" s="78">
        <v>0.5</v>
      </c>
      <c r="H35" s="53">
        <f t="shared" si="10"/>
        <v>30.799999999999997</v>
      </c>
      <c r="I35" s="41">
        <v>6.9444444444444447E-4</v>
      </c>
      <c r="J35" s="54">
        <f t="shared" si="11"/>
        <v>3.1249999999999997E-2</v>
      </c>
      <c r="K35" s="41">
        <f t="shared" si="1"/>
        <v>0.26736111111111105</v>
      </c>
      <c r="L35" s="41">
        <f t="shared" si="17"/>
        <v>0.2673611111111111</v>
      </c>
      <c r="M35" s="55">
        <f t="shared" si="12"/>
        <v>0.34027777777777768</v>
      </c>
      <c r="N35" s="55">
        <f t="shared" si="13"/>
        <v>0.50694444444444431</v>
      </c>
      <c r="O35" s="55">
        <f t="shared" si="14"/>
        <v>0.59027777777777768</v>
      </c>
      <c r="P35" s="55">
        <f t="shared" si="15"/>
        <v>0.67361111111111094</v>
      </c>
      <c r="Q35" s="83">
        <f t="shared" si="16"/>
        <v>0.75694444444444442</v>
      </c>
    </row>
    <row r="36" spans="1:17" ht="15.75" thickBot="1" x14ac:dyDescent="0.3">
      <c r="A36" s="101">
        <f t="shared" si="9"/>
        <v>27</v>
      </c>
      <c r="B36" s="76" t="s">
        <v>59</v>
      </c>
      <c r="C36" s="140"/>
      <c r="D36" s="57"/>
      <c r="E36" s="51" t="s">
        <v>21</v>
      </c>
      <c r="F36" s="52" t="str">
        <f t="shared" si="8"/>
        <v>-</v>
      </c>
      <c r="G36" s="78">
        <v>1</v>
      </c>
      <c r="H36" s="53">
        <f t="shared" si="10"/>
        <v>31.799999999999997</v>
      </c>
      <c r="I36" s="41">
        <v>1.3888888888888889E-3</v>
      </c>
      <c r="J36" s="54">
        <f t="shared" si="11"/>
        <v>3.2638888888888884E-2</v>
      </c>
      <c r="K36" s="41">
        <f t="shared" si="1"/>
        <v>0.26874999999999993</v>
      </c>
      <c r="L36" s="41">
        <f t="shared" si="17"/>
        <v>0.26874999999999999</v>
      </c>
      <c r="M36" s="55">
        <f t="shared" si="12"/>
        <v>0.34166666666666656</v>
      </c>
      <c r="N36" s="55">
        <f t="shared" si="13"/>
        <v>0.50833333333333319</v>
      </c>
      <c r="O36" s="55">
        <f t="shared" si="14"/>
        <v>0.59166666666666656</v>
      </c>
      <c r="P36" s="55">
        <f t="shared" si="15"/>
        <v>0.67499999999999982</v>
      </c>
      <c r="Q36" s="83">
        <f t="shared" si="16"/>
        <v>0.7583333333333333</v>
      </c>
    </row>
    <row r="37" spans="1:17" ht="15.75" thickBot="1" x14ac:dyDescent="0.3">
      <c r="A37" s="101">
        <f t="shared" si="9"/>
        <v>28</v>
      </c>
      <c r="B37" s="76" t="s">
        <v>38</v>
      </c>
      <c r="C37" s="140">
        <v>48</v>
      </c>
      <c r="D37" s="57"/>
      <c r="E37" s="51" t="s">
        <v>23</v>
      </c>
      <c r="F37" s="52">
        <f t="shared" si="8"/>
        <v>52.800000000000011</v>
      </c>
      <c r="G37" s="78">
        <v>4.4000000000000004</v>
      </c>
      <c r="H37" s="53">
        <f t="shared" si="10"/>
        <v>36.199999999999996</v>
      </c>
      <c r="I37" s="41">
        <v>3.472222222222222E-3</v>
      </c>
      <c r="J37" s="54">
        <f t="shared" si="11"/>
        <v>3.6111111111111108E-2</v>
      </c>
      <c r="K37" s="41">
        <f t="shared" si="1"/>
        <v>0.27222222222222214</v>
      </c>
      <c r="L37" s="41">
        <f t="shared" si="17"/>
        <v>0.2722222222222222</v>
      </c>
      <c r="M37" s="55">
        <f t="shared" si="12"/>
        <v>0.34513888888888877</v>
      </c>
      <c r="N37" s="55">
        <f t="shared" si="13"/>
        <v>0.5118055555555554</v>
      </c>
      <c r="O37" s="55">
        <f t="shared" si="14"/>
        <v>0.59513888888888877</v>
      </c>
      <c r="P37" s="55">
        <f t="shared" si="15"/>
        <v>0.67847222222222203</v>
      </c>
      <c r="Q37" s="83">
        <f t="shared" si="16"/>
        <v>0.76180555555555551</v>
      </c>
    </row>
    <row r="38" spans="1:17" ht="15.75" thickBot="1" x14ac:dyDescent="0.3">
      <c r="A38" s="101">
        <f t="shared" si="9"/>
        <v>29</v>
      </c>
      <c r="B38" s="76" t="s">
        <v>37</v>
      </c>
      <c r="C38" s="140">
        <v>48</v>
      </c>
      <c r="D38" s="57"/>
      <c r="E38" s="51" t="s">
        <v>23</v>
      </c>
      <c r="F38" s="52">
        <f t="shared" si="8"/>
        <v>60</v>
      </c>
      <c r="G38" s="78">
        <v>3</v>
      </c>
      <c r="H38" s="53">
        <f t="shared" si="10"/>
        <v>39.199999999999996</v>
      </c>
      <c r="I38" s="41">
        <v>2.0833333333333333E-3</v>
      </c>
      <c r="J38" s="54">
        <f t="shared" si="11"/>
        <v>3.8194444444444441E-2</v>
      </c>
      <c r="K38" s="41">
        <f t="shared" si="1"/>
        <v>0.27430555555555547</v>
      </c>
      <c r="L38" s="41">
        <f t="shared" si="17"/>
        <v>0.27430555555555552</v>
      </c>
      <c r="M38" s="55">
        <f t="shared" si="12"/>
        <v>0.3472222222222221</v>
      </c>
      <c r="N38" s="55">
        <f t="shared" si="13"/>
        <v>0.51388888888888873</v>
      </c>
      <c r="O38" s="55">
        <f t="shared" si="14"/>
        <v>0.5972222222222221</v>
      </c>
      <c r="P38" s="55">
        <f t="shared" si="15"/>
        <v>0.68055555555555536</v>
      </c>
      <c r="Q38" s="83">
        <f t="shared" si="16"/>
        <v>0.76388888888888884</v>
      </c>
    </row>
    <row r="39" spans="1:17" ht="15.75" thickBot="1" x14ac:dyDescent="0.3">
      <c r="A39" s="101">
        <f t="shared" si="9"/>
        <v>30</v>
      </c>
      <c r="B39" s="76" t="s">
        <v>36</v>
      </c>
      <c r="C39" s="140">
        <v>48</v>
      </c>
      <c r="D39" s="57"/>
      <c r="E39" s="51" t="s">
        <v>23</v>
      </c>
      <c r="F39" s="52" t="str">
        <f t="shared" si="8"/>
        <v>-</v>
      </c>
      <c r="G39" s="79">
        <v>1.5</v>
      </c>
      <c r="H39" s="53">
        <f t="shared" si="10"/>
        <v>40.699999999999996</v>
      </c>
      <c r="I39" s="41">
        <v>1.3888888888888889E-3</v>
      </c>
      <c r="J39" s="54">
        <f t="shared" si="11"/>
        <v>3.9583333333333331E-2</v>
      </c>
      <c r="K39" s="41">
        <f t="shared" si="1"/>
        <v>0.27569444444444435</v>
      </c>
      <c r="L39" s="41">
        <f t="shared" si="17"/>
        <v>0.27569444444444441</v>
      </c>
      <c r="M39" s="55">
        <f t="shared" si="12"/>
        <v>0.34861111111111098</v>
      </c>
      <c r="N39" s="55">
        <f t="shared" si="13"/>
        <v>0.51527777777777761</v>
      </c>
      <c r="O39" s="55">
        <f t="shared" si="14"/>
        <v>0.59861111111111098</v>
      </c>
      <c r="P39" s="55">
        <f t="shared" si="15"/>
        <v>0.68194444444444424</v>
      </c>
      <c r="Q39" s="83">
        <f t="shared" si="16"/>
        <v>0.76527777777777772</v>
      </c>
    </row>
    <row r="40" spans="1:17" ht="15.75" thickBot="1" x14ac:dyDescent="0.3">
      <c r="A40" s="101">
        <f t="shared" si="9"/>
        <v>31</v>
      </c>
      <c r="B40" s="76" t="s">
        <v>60</v>
      </c>
      <c r="C40" s="140">
        <v>48</v>
      </c>
      <c r="D40" s="57"/>
      <c r="E40" s="51" t="s">
        <v>23</v>
      </c>
      <c r="F40" s="52" t="str">
        <f t="shared" si="8"/>
        <v>-</v>
      </c>
      <c r="G40" s="79">
        <v>1.9</v>
      </c>
      <c r="H40" s="53">
        <f t="shared" si="10"/>
        <v>42.599999999999994</v>
      </c>
      <c r="I40" s="41">
        <v>1.3888888888888889E-3</v>
      </c>
      <c r="J40" s="54">
        <f t="shared" si="11"/>
        <v>4.0972222222222222E-2</v>
      </c>
      <c r="K40" s="41">
        <f t="shared" si="1"/>
        <v>0.27708333333333324</v>
      </c>
      <c r="L40" s="41">
        <f t="shared" si="17"/>
        <v>0.27708333333333329</v>
      </c>
      <c r="M40" s="55">
        <f t="shared" si="12"/>
        <v>0.34999999999999987</v>
      </c>
      <c r="N40" s="55">
        <f t="shared" si="13"/>
        <v>0.5166666666666665</v>
      </c>
      <c r="O40" s="55">
        <f t="shared" si="14"/>
        <v>0.59999999999999987</v>
      </c>
      <c r="P40" s="55">
        <f t="shared" si="15"/>
        <v>0.68333333333333313</v>
      </c>
      <c r="Q40" s="83">
        <f t="shared" si="16"/>
        <v>0.76666666666666661</v>
      </c>
    </row>
    <row r="41" spans="1:17" ht="15.75" thickBot="1" x14ac:dyDescent="0.3">
      <c r="A41" s="101">
        <f t="shared" si="9"/>
        <v>32</v>
      </c>
      <c r="B41" s="76" t="s">
        <v>34</v>
      </c>
      <c r="C41" s="140">
        <v>48</v>
      </c>
      <c r="D41" s="57"/>
      <c r="E41" s="51" t="s">
        <v>23</v>
      </c>
      <c r="F41" s="52" t="str">
        <f t="shared" si="8"/>
        <v>-</v>
      </c>
      <c r="G41" s="78">
        <v>1.4</v>
      </c>
      <c r="H41" s="53">
        <f t="shared" si="10"/>
        <v>43.999999999999993</v>
      </c>
      <c r="I41" s="41">
        <v>1.3888888888888889E-3</v>
      </c>
      <c r="J41" s="54">
        <f t="shared" si="11"/>
        <v>4.2361111111111113E-2</v>
      </c>
      <c r="K41" s="41">
        <f t="shared" si="1"/>
        <v>0.27847222222222212</v>
      </c>
      <c r="L41" s="41">
        <f t="shared" si="17"/>
        <v>0.27847222222222218</v>
      </c>
      <c r="M41" s="55">
        <f t="shared" si="12"/>
        <v>0.35138888888888875</v>
      </c>
      <c r="N41" s="55">
        <f t="shared" si="13"/>
        <v>0.51805555555555538</v>
      </c>
      <c r="O41" s="55">
        <f t="shared" si="14"/>
        <v>0.60138888888888875</v>
      </c>
      <c r="P41" s="55">
        <f t="shared" si="15"/>
        <v>0.68472222222222201</v>
      </c>
      <c r="Q41" s="83">
        <f t="shared" si="16"/>
        <v>0.76805555555555549</v>
      </c>
    </row>
    <row r="42" spans="1:17" ht="15.75" thickBot="1" x14ac:dyDescent="0.3">
      <c r="A42" s="101">
        <f t="shared" si="9"/>
        <v>33</v>
      </c>
      <c r="B42" s="76" t="s">
        <v>33</v>
      </c>
      <c r="C42" s="140">
        <v>48</v>
      </c>
      <c r="D42" s="57"/>
      <c r="E42" s="51" t="s">
        <v>23</v>
      </c>
      <c r="F42" s="52" t="str">
        <f t="shared" si="8"/>
        <v>-</v>
      </c>
      <c r="G42" s="78">
        <v>1.3</v>
      </c>
      <c r="H42" s="53">
        <f t="shared" si="10"/>
        <v>45.29999999999999</v>
      </c>
      <c r="I42" s="41">
        <v>1.3888888888888889E-3</v>
      </c>
      <c r="J42" s="54">
        <f t="shared" si="11"/>
        <v>4.3750000000000004E-2</v>
      </c>
      <c r="K42" s="41">
        <f t="shared" si="1"/>
        <v>0.27986111111111101</v>
      </c>
      <c r="L42" s="41">
        <f t="shared" si="17"/>
        <v>0.27986111111111106</v>
      </c>
      <c r="M42" s="55">
        <f t="shared" si="12"/>
        <v>0.35277777777777763</v>
      </c>
      <c r="N42" s="55">
        <f t="shared" si="13"/>
        <v>0.51944444444444426</v>
      </c>
      <c r="O42" s="55">
        <f t="shared" si="14"/>
        <v>0.60277777777777763</v>
      </c>
      <c r="P42" s="55">
        <f t="shared" si="15"/>
        <v>0.68611111111111089</v>
      </c>
      <c r="Q42" s="83">
        <f t="shared" si="16"/>
        <v>0.76944444444444438</v>
      </c>
    </row>
    <row r="43" spans="1:17" ht="15.75" thickBot="1" x14ac:dyDescent="0.3">
      <c r="A43" s="101">
        <f t="shared" si="9"/>
        <v>34</v>
      </c>
      <c r="B43" s="76" t="s">
        <v>32</v>
      </c>
      <c r="C43" s="140">
        <v>48</v>
      </c>
      <c r="D43" s="57"/>
      <c r="E43" s="51" t="s">
        <v>23</v>
      </c>
      <c r="F43" s="52" t="str">
        <f t="shared" si="8"/>
        <v>-</v>
      </c>
      <c r="G43" s="78">
        <v>2.2999999999999998</v>
      </c>
      <c r="H43" s="53">
        <f t="shared" si="10"/>
        <v>47.599999999999987</v>
      </c>
      <c r="I43" s="41">
        <v>2.0833333333333333E-3</v>
      </c>
      <c r="J43" s="54">
        <f t="shared" si="11"/>
        <v>4.5833333333333337E-2</v>
      </c>
      <c r="K43" s="41">
        <f t="shared" si="1"/>
        <v>0.28194444444444433</v>
      </c>
      <c r="L43" s="41">
        <f t="shared" si="17"/>
        <v>0.28194444444444439</v>
      </c>
      <c r="M43" s="55">
        <f t="shared" si="12"/>
        <v>0.35486111111111096</v>
      </c>
      <c r="N43" s="55">
        <f t="shared" si="13"/>
        <v>0.52152777777777759</v>
      </c>
      <c r="O43" s="55">
        <f t="shared" si="14"/>
        <v>0.60486111111111096</v>
      </c>
      <c r="P43" s="55">
        <f t="shared" si="15"/>
        <v>0.68819444444444422</v>
      </c>
      <c r="Q43" s="83">
        <f t="shared" si="16"/>
        <v>0.7715277777777777</v>
      </c>
    </row>
    <row r="44" spans="1:17" ht="15.75" thickBot="1" x14ac:dyDescent="0.3">
      <c r="A44" s="101">
        <f t="shared" si="9"/>
        <v>35</v>
      </c>
      <c r="B44" s="76" t="s">
        <v>50</v>
      </c>
      <c r="C44" s="140">
        <v>48</v>
      </c>
      <c r="D44" s="57"/>
      <c r="E44" s="51" t="s">
        <v>23</v>
      </c>
      <c r="F44" s="52">
        <f t="shared" si="8"/>
        <v>61.499999999999993</v>
      </c>
      <c r="G44" s="78">
        <v>4.0999999999999996</v>
      </c>
      <c r="H44" s="53">
        <f t="shared" si="10"/>
        <v>51.699999999999989</v>
      </c>
      <c r="I44" s="41">
        <v>2.7777777777777779E-3</v>
      </c>
      <c r="J44" s="54">
        <f t="shared" si="11"/>
        <v>4.8611111111111112E-2</v>
      </c>
      <c r="K44" s="41">
        <f t="shared" si="1"/>
        <v>0.2847222222222221</v>
      </c>
      <c r="L44" s="41">
        <f t="shared" si="17"/>
        <v>0.28472222222222215</v>
      </c>
      <c r="M44" s="55">
        <f t="shared" si="12"/>
        <v>0.35763888888888873</v>
      </c>
      <c r="N44" s="55">
        <f t="shared" si="13"/>
        <v>0.52430555555555536</v>
      </c>
      <c r="O44" s="55">
        <f t="shared" si="14"/>
        <v>0.60763888888888873</v>
      </c>
      <c r="P44" s="55">
        <f t="shared" si="15"/>
        <v>0.69097222222222199</v>
      </c>
      <c r="Q44" s="83">
        <f t="shared" si="16"/>
        <v>0.77430555555555547</v>
      </c>
    </row>
    <row r="45" spans="1:17" ht="15.75" thickBot="1" x14ac:dyDescent="0.3">
      <c r="A45" s="101">
        <f t="shared" si="9"/>
        <v>36</v>
      </c>
      <c r="B45" s="76" t="s">
        <v>31</v>
      </c>
      <c r="C45" s="140">
        <v>48</v>
      </c>
      <c r="D45" s="57"/>
      <c r="E45" s="51" t="s">
        <v>23</v>
      </c>
      <c r="F45" s="52" t="str">
        <f t="shared" si="8"/>
        <v>-</v>
      </c>
      <c r="G45" s="78">
        <v>0.9</v>
      </c>
      <c r="H45" s="53">
        <f t="shared" si="10"/>
        <v>52.599999999999987</v>
      </c>
      <c r="I45" s="41">
        <v>6.9444444444444447E-4</v>
      </c>
      <c r="J45" s="54">
        <f t="shared" si="11"/>
        <v>4.9305555555555554E-2</v>
      </c>
      <c r="K45" s="41">
        <f t="shared" si="1"/>
        <v>0.28541666666666654</v>
      </c>
      <c r="L45" s="41">
        <f t="shared" si="17"/>
        <v>0.2854166666666666</v>
      </c>
      <c r="M45" s="55">
        <f t="shared" si="12"/>
        <v>0.35833333333333317</v>
      </c>
      <c r="N45" s="55">
        <f t="shared" si="13"/>
        <v>0.5249999999999998</v>
      </c>
      <c r="O45" s="55">
        <f t="shared" si="14"/>
        <v>0.60833333333333317</v>
      </c>
      <c r="P45" s="55">
        <f t="shared" si="15"/>
        <v>0.69166666666666643</v>
      </c>
      <c r="Q45" s="83">
        <f t="shared" si="16"/>
        <v>0.77499999999999991</v>
      </c>
    </row>
    <row r="46" spans="1:17" ht="15.75" thickBot="1" x14ac:dyDescent="0.3">
      <c r="A46" s="101">
        <f t="shared" si="9"/>
        <v>37</v>
      </c>
      <c r="B46" s="76" t="s">
        <v>30</v>
      </c>
      <c r="C46" s="140"/>
      <c r="D46" s="57"/>
      <c r="E46" s="51" t="s">
        <v>21</v>
      </c>
      <c r="F46" s="52" t="str">
        <f t="shared" si="8"/>
        <v>-</v>
      </c>
      <c r="G46" s="78">
        <v>2.2000000000000002</v>
      </c>
      <c r="H46" s="53">
        <f t="shared" si="10"/>
        <v>54.79999999999999</v>
      </c>
      <c r="I46" s="41">
        <v>2.0833333333333333E-3</v>
      </c>
      <c r="J46" s="54">
        <f t="shared" si="11"/>
        <v>5.1388888888888887E-2</v>
      </c>
      <c r="K46" s="41">
        <f t="shared" si="1"/>
        <v>0.28749999999999987</v>
      </c>
      <c r="L46" s="41">
        <f t="shared" si="17"/>
        <v>0.28749999999999992</v>
      </c>
      <c r="M46" s="55">
        <f t="shared" si="12"/>
        <v>0.3604166666666665</v>
      </c>
      <c r="N46" s="55">
        <f t="shared" si="13"/>
        <v>0.52708333333333313</v>
      </c>
      <c r="O46" s="55">
        <f t="shared" si="14"/>
        <v>0.6104166666666665</v>
      </c>
      <c r="P46" s="55">
        <f t="shared" si="15"/>
        <v>0.69374999999999976</v>
      </c>
      <c r="Q46" s="83">
        <f t="shared" si="16"/>
        <v>0.77708333333333324</v>
      </c>
    </row>
    <row r="47" spans="1:17" ht="15.75" thickBot="1" x14ac:dyDescent="0.3">
      <c r="A47" s="101">
        <f t="shared" si="9"/>
        <v>38</v>
      </c>
      <c r="B47" s="76" t="s">
        <v>78</v>
      </c>
      <c r="C47" s="140">
        <v>726</v>
      </c>
      <c r="D47" s="57" t="s">
        <v>140</v>
      </c>
      <c r="E47" s="51" t="s">
        <v>22</v>
      </c>
      <c r="F47" s="52">
        <f t="shared" si="8"/>
        <v>57.6</v>
      </c>
      <c r="G47" s="78">
        <v>4.8</v>
      </c>
      <c r="H47" s="53">
        <f t="shared" si="10"/>
        <v>59.599999999999987</v>
      </c>
      <c r="I47" s="41">
        <v>3.472222222222222E-3</v>
      </c>
      <c r="J47" s="54">
        <f t="shared" si="11"/>
        <v>5.486111111111111E-2</v>
      </c>
      <c r="K47" s="41">
        <f t="shared" si="1"/>
        <v>0.29097222222222208</v>
      </c>
      <c r="L47" s="41">
        <f t="shared" si="17"/>
        <v>0.29097222222222213</v>
      </c>
      <c r="M47" s="55">
        <f t="shared" si="12"/>
        <v>0.36388888888888871</v>
      </c>
      <c r="N47" s="55">
        <f t="shared" si="13"/>
        <v>0.53055555555555534</v>
      </c>
      <c r="O47" s="55">
        <f t="shared" si="14"/>
        <v>0.61388888888888871</v>
      </c>
      <c r="P47" s="55">
        <f t="shared" si="15"/>
        <v>0.69722222222222197</v>
      </c>
      <c r="Q47" s="83">
        <f t="shared" si="16"/>
        <v>0.78055555555555545</v>
      </c>
    </row>
    <row r="48" spans="1:17" ht="15.75" thickBot="1" x14ac:dyDescent="0.3">
      <c r="A48" s="101">
        <f t="shared" si="9"/>
        <v>39</v>
      </c>
      <c r="B48" s="76" t="s">
        <v>28</v>
      </c>
      <c r="C48" s="140"/>
      <c r="D48" s="57"/>
      <c r="E48" s="51" t="s">
        <v>24</v>
      </c>
      <c r="F48" s="52" t="str">
        <f t="shared" si="8"/>
        <v>-</v>
      </c>
      <c r="G48" s="78">
        <v>1.5</v>
      </c>
      <c r="H48" s="53">
        <f t="shared" si="10"/>
        <v>61.099999999999987</v>
      </c>
      <c r="I48" s="41">
        <v>1.3888888888888889E-3</v>
      </c>
      <c r="J48" s="54">
        <f t="shared" si="11"/>
        <v>5.6250000000000001E-2</v>
      </c>
      <c r="K48" s="41">
        <f t="shared" si="1"/>
        <v>0.29236111111111096</v>
      </c>
      <c r="L48" s="41">
        <f t="shared" si="17"/>
        <v>0.29236111111111102</v>
      </c>
      <c r="M48" s="55">
        <f t="shared" si="12"/>
        <v>0.36527777777777759</v>
      </c>
      <c r="N48" s="55">
        <f t="shared" si="13"/>
        <v>0.53194444444444422</v>
      </c>
      <c r="O48" s="55">
        <f t="shared" si="14"/>
        <v>0.61527777777777759</v>
      </c>
      <c r="P48" s="55">
        <f t="shared" si="15"/>
        <v>0.69861111111111085</v>
      </c>
      <c r="Q48" s="83">
        <f t="shared" si="16"/>
        <v>0.78194444444444433</v>
      </c>
    </row>
    <row r="49" spans="1:17" ht="15.75" thickBot="1" x14ac:dyDescent="0.3">
      <c r="A49" s="101">
        <f t="shared" si="9"/>
        <v>40</v>
      </c>
      <c r="B49" s="76" t="s">
        <v>29</v>
      </c>
      <c r="C49" s="140"/>
      <c r="D49" s="57"/>
      <c r="E49" s="51" t="s">
        <v>24</v>
      </c>
      <c r="F49" s="52" t="str">
        <f t="shared" si="8"/>
        <v>-</v>
      </c>
      <c r="G49" s="78">
        <v>0.9</v>
      </c>
      <c r="H49" s="53">
        <f t="shared" si="10"/>
        <v>61.999999999999986</v>
      </c>
      <c r="I49" s="41">
        <v>6.9444444444444447E-4</v>
      </c>
      <c r="J49" s="54">
        <f t="shared" si="11"/>
        <v>5.6944444444444443E-2</v>
      </c>
      <c r="K49" s="41">
        <f t="shared" si="1"/>
        <v>0.2930555555555554</v>
      </c>
      <c r="L49" s="41">
        <f t="shared" si="17"/>
        <v>0.29305555555555546</v>
      </c>
      <c r="M49" s="55">
        <f t="shared" si="12"/>
        <v>0.36597222222222203</v>
      </c>
      <c r="N49" s="55">
        <f t="shared" si="13"/>
        <v>0.53263888888888866</v>
      </c>
      <c r="O49" s="55">
        <f t="shared" si="14"/>
        <v>0.61597222222222203</v>
      </c>
      <c r="P49" s="55">
        <f t="shared" si="15"/>
        <v>0.69930555555555529</v>
      </c>
      <c r="Q49" s="83">
        <f t="shared" si="16"/>
        <v>0.78263888888888877</v>
      </c>
    </row>
    <row r="50" spans="1:17" ht="15.75" thickBot="1" x14ac:dyDescent="0.3">
      <c r="A50" s="101">
        <v>41</v>
      </c>
      <c r="B50" s="76" t="s">
        <v>127</v>
      </c>
      <c r="C50" s="140"/>
      <c r="D50" s="57"/>
      <c r="E50" s="51" t="s">
        <v>21</v>
      </c>
      <c r="F50" s="52" t="str">
        <f t="shared" si="8"/>
        <v>-</v>
      </c>
      <c r="G50" s="78">
        <v>0.3</v>
      </c>
      <c r="H50" s="53">
        <f>H49+G50</f>
        <v>62.299999999999983</v>
      </c>
      <c r="I50" s="41">
        <v>6.9444444444444447E-4</v>
      </c>
      <c r="J50" s="54">
        <f>I50+J49</f>
        <v>5.7638888888888885E-2</v>
      </c>
      <c r="K50" s="41">
        <f>K49+I50</f>
        <v>0.29374999999999984</v>
      </c>
      <c r="L50" s="41">
        <f>L49+I50</f>
        <v>0.2937499999999999</v>
      </c>
      <c r="M50" s="55">
        <f>M49+I50</f>
        <v>0.36666666666666647</v>
      </c>
      <c r="N50" s="55">
        <f>N49+I50</f>
        <v>0.5333333333333331</v>
      </c>
      <c r="O50" s="55">
        <f>O49+I50</f>
        <v>0.61666666666666647</v>
      </c>
      <c r="P50" s="55">
        <f>P49+I50</f>
        <v>0.69999999999999973</v>
      </c>
      <c r="Q50" s="83">
        <f>Q49+I50</f>
        <v>0.78333333333333321</v>
      </c>
    </row>
    <row r="51" spans="1:17" ht="15.75" thickBot="1" x14ac:dyDescent="0.3">
      <c r="A51" s="101">
        <v>42</v>
      </c>
      <c r="B51" s="76" t="s">
        <v>76</v>
      </c>
      <c r="C51" s="140"/>
      <c r="D51" s="57"/>
      <c r="E51" s="51" t="s">
        <v>21</v>
      </c>
      <c r="F51" s="52" t="str">
        <f t="shared" si="8"/>
        <v>-</v>
      </c>
      <c r="G51" s="78">
        <v>0.9</v>
      </c>
      <c r="H51" s="53">
        <f>H50+G51</f>
        <v>63.199999999999982</v>
      </c>
      <c r="I51" s="41">
        <v>1.3888888888888889E-3</v>
      </c>
      <c r="J51" s="54">
        <f>I51+J50</f>
        <v>5.9027777777777776E-2</v>
      </c>
      <c r="K51" s="41">
        <f>K50+I51</f>
        <v>0.29513888888888873</v>
      </c>
      <c r="L51" s="41">
        <f>SUM(L50+I51)</f>
        <v>0.29513888888888878</v>
      </c>
      <c r="M51" s="55">
        <f>SUM(M50+I51)</f>
        <v>0.36805555555555536</v>
      </c>
      <c r="N51" s="55">
        <f>SUM(N50+I51)</f>
        <v>0.53472222222222199</v>
      </c>
      <c r="O51" s="55">
        <f>SUM(O50+I51)</f>
        <v>0.61805555555555536</v>
      </c>
      <c r="P51" s="55">
        <f>SUM(P50+I51)</f>
        <v>0.70138888888888862</v>
      </c>
      <c r="Q51" s="83">
        <f>SUM(Q50+I51)</f>
        <v>0.7847222222222221</v>
      </c>
    </row>
    <row r="52" spans="1:17" ht="15.75" thickBot="1" x14ac:dyDescent="0.3">
      <c r="A52" s="101">
        <f t="shared" si="9"/>
        <v>43</v>
      </c>
      <c r="B52" s="76" t="s">
        <v>111</v>
      </c>
      <c r="C52" s="140"/>
      <c r="D52" s="57"/>
      <c r="E52" s="51" t="s">
        <v>21</v>
      </c>
      <c r="F52" s="52" t="str">
        <f t="shared" si="8"/>
        <v>-</v>
      </c>
      <c r="G52" s="78">
        <v>1.2</v>
      </c>
      <c r="H52" s="53">
        <f t="shared" si="10"/>
        <v>64.399999999999977</v>
      </c>
      <c r="I52" s="41">
        <v>1.3888888888888889E-3</v>
      </c>
      <c r="J52" s="54">
        <f t="shared" si="11"/>
        <v>6.0416666666666667E-2</v>
      </c>
      <c r="K52" s="41">
        <f t="shared" si="1"/>
        <v>0.29652777777777761</v>
      </c>
      <c r="L52" s="41">
        <f t="shared" si="17"/>
        <v>0.29652777777777767</v>
      </c>
      <c r="M52" s="55">
        <f t="shared" si="12"/>
        <v>0.36944444444444424</v>
      </c>
      <c r="N52" s="55">
        <f t="shared" si="13"/>
        <v>0.53611111111111087</v>
      </c>
      <c r="O52" s="55">
        <f t="shared" si="14"/>
        <v>0.61944444444444424</v>
      </c>
      <c r="P52" s="55">
        <f t="shared" si="15"/>
        <v>0.7027777777777775</v>
      </c>
      <c r="Q52" s="83">
        <f t="shared" si="16"/>
        <v>0.78611111111111098</v>
      </c>
    </row>
    <row r="53" spans="1:17" ht="15.75" thickBot="1" x14ac:dyDescent="0.3">
      <c r="A53" s="101">
        <v>43</v>
      </c>
      <c r="B53" s="77" t="s">
        <v>74</v>
      </c>
      <c r="C53" s="141"/>
      <c r="D53" s="115" t="s">
        <v>67</v>
      </c>
      <c r="E53" s="74" t="s">
        <v>21</v>
      </c>
      <c r="F53" s="75" t="str">
        <f t="shared" si="8"/>
        <v>-</v>
      </c>
      <c r="G53" s="80">
        <v>1.8</v>
      </c>
      <c r="H53" s="53">
        <f t="shared" si="10"/>
        <v>66.199999999999974</v>
      </c>
      <c r="I53" s="70">
        <v>1.3888888888888889E-3</v>
      </c>
      <c r="J53" s="54">
        <f t="shared" si="11"/>
        <v>6.1805555555555558E-2</v>
      </c>
      <c r="K53" s="41">
        <f t="shared" si="1"/>
        <v>0.2979166666666665</v>
      </c>
      <c r="L53" s="41">
        <f t="shared" si="17"/>
        <v>0.29791666666666655</v>
      </c>
      <c r="M53" s="55">
        <f t="shared" si="12"/>
        <v>0.37083333333333313</v>
      </c>
      <c r="N53" s="55">
        <f t="shared" si="13"/>
        <v>0.53749999999999976</v>
      </c>
      <c r="O53" s="55">
        <f t="shared" si="14"/>
        <v>0.62083333333333313</v>
      </c>
      <c r="P53" s="55">
        <f t="shared" si="15"/>
        <v>0.70416666666666639</v>
      </c>
      <c r="Q53" s="83">
        <f t="shared" si="16"/>
        <v>0.78749999999999987</v>
      </c>
    </row>
    <row r="54" spans="1:17" ht="15.75" thickBot="1" x14ac:dyDescent="0.3">
      <c r="A54" s="101">
        <v>44</v>
      </c>
      <c r="B54" s="77" t="s">
        <v>120</v>
      </c>
      <c r="C54" s="141"/>
      <c r="D54" s="116" t="s">
        <v>67</v>
      </c>
      <c r="E54" s="111" t="s">
        <v>21</v>
      </c>
      <c r="F54" s="112" t="str">
        <f t="shared" si="8"/>
        <v>-</v>
      </c>
      <c r="G54" s="113">
        <v>0.6</v>
      </c>
      <c r="H54" s="53">
        <f t="shared" si="10"/>
        <v>66.799999999999969</v>
      </c>
      <c r="I54" s="114">
        <v>6.9444444444444447E-4</v>
      </c>
      <c r="J54" s="54">
        <f t="shared" si="11"/>
        <v>6.25E-2</v>
      </c>
      <c r="K54" s="41">
        <f t="shared" si="1"/>
        <v>0.29861111111111094</v>
      </c>
      <c r="L54" s="41">
        <f t="shared" si="17"/>
        <v>0.29861111111111099</v>
      </c>
      <c r="M54" s="55">
        <f t="shared" si="12"/>
        <v>0.37152777777777757</v>
      </c>
      <c r="N54" s="55">
        <f t="shared" si="13"/>
        <v>0.5381944444444442</v>
      </c>
      <c r="O54" s="55">
        <f t="shared" si="14"/>
        <v>0.62152777777777757</v>
      </c>
      <c r="P54" s="55">
        <f t="shared" si="15"/>
        <v>0.70486111111111083</v>
      </c>
      <c r="Q54" s="83">
        <f t="shared" si="16"/>
        <v>0.78819444444444431</v>
      </c>
    </row>
    <row r="55" spans="1:17" ht="15.75" thickBot="1" x14ac:dyDescent="0.3">
      <c r="A55" s="101">
        <v>45</v>
      </c>
      <c r="B55" s="77" t="s">
        <v>73</v>
      </c>
      <c r="C55" s="141"/>
      <c r="D55" s="115" t="s">
        <v>67</v>
      </c>
      <c r="E55" s="74" t="s">
        <v>21</v>
      </c>
      <c r="F55" s="75"/>
      <c r="G55" s="80">
        <v>0.8</v>
      </c>
      <c r="H55" s="53">
        <f t="shared" si="10"/>
        <v>67.599999999999966</v>
      </c>
      <c r="I55" s="70">
        <v>1.3888888888888889E-3</v>
      </c>
      <c r="J55" s="54">
        <f t="shared" si="11"/>
        <v>6.3888888888888884E-2</v>
      </c>
      <c r="K55" s="41">
        <f t="shared" si="1"/>
        <v>0.29999999999999982</v>
      </c>
      <c r="L55" s="41">
        <f t="shared" si="17"/>
        <v>0.29999999999999988</v>
      </c>
      <c r="M55" s="55">
        <f t="shared" si="12"/>
        <v>0.37291666666666645</v>
      </c>
      <c r="N55" s="55">
        <f t="shared" si="13"/>
        <v>0.53958333333333308</v>
      </c>
      <c r="O55" s="55">
        <f t="shared" si="14"/>
        <v>0.62291666666666645</v>
      </c>
      <c r="P55" s="55">
        <f t="shared" si="15"/>
        <v>0.70624999999999971</v>
      </c>
      <c r="Q55" s="83">
        <f t="shared" si="16"/>
        <v>0.78958333333333319</v>
      </c>
    </row>
    <row r="56" spans="1:17" ht="15.75" thickBot="1" x14ac:dyDescent="0.3">
      <c r="A56" s="101">
        <f t="shared" si="9"/>
        <v>46</v>
      </c>
      <c r="B56" s="77" t="s">
        <v>72</v>
      </c>
      <c r="C56" s="141">
        <v>726</v>
      </c>
      <c r="D56" s="73" t="s">
        <v>141</v>
      </c>
      <c r="E56" s="74" t="s">
        <v>22</v>
      </c>
      <c r="F56" s="75"/>
      <c r="G56" s="80">
        <v>1.9</v>
      </c>
      <c r="H56" s="53">
        <f t="shared" si="10"/>
        <v>69.499999999999972</v>
      </c>
      <c r="I56" s="70">
        <v>1.3888888888888889E-3</v>
      </c>
      <c r="J56" s="54">
        <f t="shared" si="11"/>
        <v>6.5277777777777768E-2</v>
      </c>
      <c r="K56" s="41">
        <f t="shared" si="1"/>
        <v>0.30138888888888871</v>
      </c>
      <c r="L56" s="41">
        <f t="shared" si="17"/>
        <v>0.30138888888888876</v>
      </c>
      <c r="M56" s="55">
        <f t="shared" si="12"/>
        <v>0.37430555555555534</v>
      </c>
      <c r="N56" s="55">
        <f t="shared" si="13"/>
        <v>0.54097222222222197</v>
      </c>
      <c r="O56" s="55">
        <f t="shared" si="14"/>
        <v>0.62430555555555534</v>
      </c>
      <c r="P56" s="55">
        <f t="shared" si="15"/>
        <v>0.7076388888888886</v>
      </c>
      <c r="Q56" s="83">
        <f t="shared" si="16"/>
        <v>0.79097222222222208</v>
      </c>
    </row>
    <row r="57" spans="1:17" ht="15.75" thickBot="1" x14ac:dyDescent="0.3">
      <c r="A57" s="101">
        <f t="shared" si="9"/>
        <v>47</v>
      </c>
      <c r="B57" s="77" t="s">
        <v>71</v>
      </c>
      <c r="C57" s="141">
        <v>726</v>
      </c>
      <c r="D57" s="73" t="s">
        <v>142</v>
      </c>
      <c r="E57" s="74" t="s">
        <v>22</v>
      </c>
      <c r="F57" s="75"/>
      <c r="G57" s="80">
        <v>0.9</v>
      </c>
      <c r="H57" s="53">
        <f t="shared" si="10"/>
        <v>70.399999999999977</v>
      </c>
      <c r="I57" s="70">
        <v>6.9444444444444447E-4</v>
      </c>
      <c r="J57" s="54">
        <f t="shared" si="11"/>
        <v>6.597222222222221E-2</v>
      </c>
      <c r="K57" s="41">
        <f t="shared" si="1"/>
        <v>0.30208333333333315</v>
      </c>
      <c r="L57" s="41">
        <f t="shared" si="17"/>
        <v>0.3020833333333332</v>
      </c>
      <c r="M57" s="55">
        <f t="shared" si="12"/>
        <v>0.37499999999999978</v>
      </c>
      <c r="N57" s="55">
        <f t="shared" si="13"/>
        <v>0.54166666666666641</v>
      </c>
      <c r="O57" s="55">
        <f t="shared" si="14"/>
        <v>0.62499999999999978</v>
      </c>
      <c r="P57" s="55">
        <f t="shared" si="15"/>
        <v>0.70833333333333304</v>
      </c>
      <c r="Q57" s="83">
        <f t="shared" si="16"/>
        <v>0.79166666666666652</v>
      </c>
    </row>
    <row r="58" spans="1:17" ht="15.75" thickBot="1" x14ac:dyDescent="0.3">
      <c r="A58" s="101">
        <f t="shared" si="9"/>
        <v>48</v>
      </c>
      <c r="B58" s="77" t="s">
        <v>112</v>
      </c>
      <c r="C58" s="141">
        <v>726</v>
      </c>
      <c r="D58" s="73" t="s">
        <v>143</v>
      </c>
      <c r="E58" s="74" t="s">
        <v>22</v>
      </c>
      <c r="F58" s="75"/>
      <c r="G58" s="80">
        <v>3</v>
      </c>
      <c r="H58" s="53">
        <f t="shared" si="10"/>
        <v>73.399999999999977</v>
      </c>
      <c r="I58" s="70">
        <v>2.7777777777777779E-3</v>
      </c>
      <c r="J58" s="54">
        <f t="shared" si="11"/>
        <v>6.8749999999999992E-2</v>
      </c>
      <c r="K58" s="41">
        <f t="shared" si="1"/>
        <v>0.30486111111111092</v>
      </c>
      <c r="L58" s="41">
        <f t="shared" si="17"/>
        <v>0.30486111111111097</v>
      </c>
      <c r="M58" s="55">
        <f t="shared" si="12"/>
        <v>0.37777777777777755</v>
      </c>
      <c r="N58" s="55">
        <f t="shared" si="13"/>
        <v>0.54444444444444418</v>
      </c>
      <c r="O58" s="55">
        <f t="shared" si="14"/>
        <v>0.62777777777777755</v>
      </c>
      <c r="P58" s="55">
        <f t="shared" si="15"/>
        <v>0.71111111111111081</v>
      </c>
      <c r="Q58" s="83">
        <f t="shared" si="16"/>
        <v>0.79444444444444429</v>
      </c>
    </row>
    <row r="59" spans="1:17" ht="15.75" thickBot="1" x14ac:dyDescent="0.3">
      <c r="A59" s="101">
        <f t="shared" si="9"/>
        <v>49</v>
      </c>
      <c r="B59" s="77" t="s">
        <v>96</v>
      </c>
      <c r="C59" s="141"/>
      <c r="D59" s="73" t="s">
        <v>94</v>
      </c>
      <c r="E59" s="74" t="s">
        <v>21</v>
      </c>
      <c r="F59" s="75"/>
      <c r="G59" s="80">
        <v>0.9</v>
      </c>
      <c r="H59" s="53">
        <f t="shared" si="10"/>
        <v>74.299999999999983</v>
      </c>
      <c r="I59" s="70">
        <v>1.3888888888888889E-3</v>
      </c>
      <c r="J59" s="54">
        <f t="shared" si="11"/>
        <v>7.0138888888888876E-2</v>
      </c>
      <c r="K59" s="41">
        <f t="shared" si="1"/>
        <v>0.3062499999999998</v>
      </c>
      <c r="L59" s="41">
        <f t="shared" si="17"/>
        <v>0.30624999999999986</v>
      </c>
      <c r="M59" s="55">
        <f t="shared" si="12"/>
        <v>0.37916666666666643</v>
      </c>
      <c r="N59" s="55">
        <f t="shared" si="13"/>
        <v>0.54583333333333306</v>
      </c>
      <c r="O59" s="55">
        <f t="shared" si="14"/>
        <v>0.62916666666666643</v>
      </c>
      <c r="P59" s="55">
        <f t="shared" si="15"/>
        <v>0.71249999999999969</v>
      </c>
      <c r="Q59" s="83">
        <f t="shared" si="16"/>
        <v>0.79583333333333317</v>
      </c>
    </row>
    <row r="60" spans="1:17" ht="15.75" thickBot="1" x14ac:dyDescent="0.3">
      <c r="A60" s="101">
        <f t="shared" si="9"/>
        <v>50</v>
      </c>
      <c r="B60" s="77" t="s">
        <v>113</v>
      </c>
      <c r="C60" s="141"/>
      <c r="D60" s="73" t="s">
        <v>94</v>
      </c>
      <c r="E60" s="74" t="s">
        <v>21</v>
      </c>
      <c r="F60" s="75"/>
      <c r="G60" s="80">
        <v>0.4</v>
      </c>
      <c r="H60" s="53">
        <f t="shared" si="10"/>
        <v>74.699999999999989</v>
      </c>
      <c r="I60" s="70">
        <v>6.9444444444444447E-4</v>
      </c>
      <c r="J60" s="54">
        <f t="shared" si="11"/>
        <v>7.0833333333333318E-2</v>
      </c>
      <c r="K60" s="41">
        <f t="shared" si="1"/>
        <v>0.30694444444444424</v>
      </c>
      <c r="L60" s="41">
        <f t="shared" si="17"/>
        <v>0.3069444444444443</v>
      </c>
      <c r="M60" s="55">
        <f t="shared" si="12"/>
        <v>0.37986111111111087</v>
      </c>
      <c r="N60" s="55">
        <f t="shared" si="13"/>
        <v>0.5465277777777775</v>
      </c>
      <c r="O60" s="55">
        <f t="shared" si="14"/>
        <v>0.62986111111111087</v>
      </c>
      <c r="P60" s="55">
        <f t="shared" si="15"/>
        <v>0.71319444444444413</v>
      </c>
      <c r="Q60" s="83">
        <f t="shared" si="16"/>
        <v>0.79652777777777761</v>
      </c>
    </row>
    <row r="61" spans="1:17" x14ac:dyDescent="0.25">
      <c r="A61" s="142">
        <f t="shared" si="9"/>
        <v>51</v>
      </c>
      <c r="B61" s="143" t="s">
        <v>114</v>
      </c>
      <c r="C61" s="144"/>
      <c r="D61" s="145" t="s">
        <v>94</v>
      </c>
      <c r="E61" s="146" t="s">
        <v>21</v>
      </c>
      <c r="F61" s="147" t="str">
        <f t="shared" si="8"/>
        <v>-</v>
      </c>
      <c r="G61" s="148">
        <v>0.9</v>
      </c>
      <c r="H61" s="149">
        <f t="shared" si="10"/>
        <v>75.599999999999994</v>
      </c>
      <c r="I61" s="150">
        <v>1.3888888888888889E-3</v>
      </c>
      <c r="J61" s="151">
        <f t="shared" si="11"/>
        <v>7.2222222222222202E-2</v>
      </c>
      <c r="K61" s="150">
        <f t="shared" si="1"/>
        <v>0.30833333333333313</v>
      </c>
      <c r="L61" s="150">
        <f t="shared" si="17"/>
        <v>0.30833333333333318</v>
      </c>
      <c r="M61" s="152">
        <f t="shared" si="12"/>
        <v>0.38124999999999976</v>
      </c>
      <c r="N61" s="152">
        <f t="shared" si="13"/>
        <v>0.54791666666666639</v>
      </c>
      <c r="O61" s="152">
        <f t="shared" si="14"/>
        <v>0.63124999999999976</v>
      </c>
      <c r="P61" s="152">
        <f t="shared" si="15"/>
        <v>0.71458333333333302</v>
      </c>
      <c r="Q61" s="153">
        <f t="shared" si="16"/>
        <v>0.7979166666666665</v>
      </c>
    </row>
    <row r="62" spans="1:17" x14ac:dyDescent="0.25">
      <c r="A62" s="154"/>
      <c r="B62" s="188" t="s">
        <v>145</v>
      </c>
      <c r="C62" s="188"/>
      <c r="D62" s="189"/>
      <c r="E62" s="189"/>
      <c r="F62" s="189"/>
      <c r="G62" s="189"/>
      <c r="H62" s="189"/>
      <c r="I62" s="155"/>
      <c r="J62" s="156"/>
      <c r="K62" s="157"/>
      <c r="L62" s="158"/>
      <c r="M62" s="157"/>
      <c r="N62" s="158"/>
      <c r="O62" s="157"/>
      <c r="P62" s="157"/>
      <c r="Q62" s="159"/>
    </row>
    <row r="63" spans="1:17" x14ac:dyDescent="0.25">
      <c r="B63" s="30" t="s">
        <v>14</v>
      </c>
      <c r="C63" s="122"/>
      <c r="D63" s="26"/>
      <c r="E63" s="32"/>
      <c r="F63" s="32"/>
      <c r="G63" s="21"/>
      <c r="H63" s="21"/>
      <c r="I63" s="18"/>
      <c r="J63" s="19"/>
      <c r="K63" s="32"/>
      <c r="L63" s="21"/>
      <c r="M63" s="32"/>
      <c r="N63" s="21"/>
      <c r="O63" s="32"/>
      <c r="P63" s="32"/>
      <c r="Q63" s="32"/>
    </row>
    <row r="64" spans="1:17" x14ac:dyDescent="0.25">
      <c r="B64" s="30" t="s">
        <v>25</v>
      </c>
      <c r="C64" s="122"/>
      <c r="D64" s="26"/>
      <c r="E64" s="32"/>
      <c r="F64" s="32"/>
      <c r="G64" s="21"/>
      <c r="H64" s="21"/>
      <c r="I64" s="18"/>
      <c r="J64" s="19"/>
      <c r="K64" s="32"/>
      <c r="L64" s="21"/>
      <c r="M64" s="32"/>
      <c r="N64" s="21"/>
      <c r="O64" s="32"/>
      <c r="P64" s="32"/>
      <c r="Q64" s="32"/>
    </row>
    <row r="65" spans="2:17" x14ac:dyDescent="0.25">
      <c r="B65" s="184" t="s">
        <v>15</v>
      </c>
      <c r="C65" s="184"/>
      <c r="D65" s="184"/>
      <c r="E65" s="184"/>
      <c r="F65" s="184"/>
      <c r="G65" s="184"/>
      <c r="H65" s="184"/>
      <c r="I65" s="184"/>
      <c r="J65" s="184"/>
      <c r="K65" s="184"/>
      <c r="L65" s="21"/>
      <c r="M65" s="32"/>
      <c r="N65" s="21"/>
      <c r="O65" s="32"/>
      <c r="P65" s="32"/>
      <c r="Q65" s="32"/>
    </row>
    <row r="66" spans="2:17" x14ac:dyDescent="0.25">
      <c r="B66" s="190" t="s">
        <v>63</v>
      </c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31"/>
    </row>
    <row r="67" spans="2:17" x14ac:dyDescent="0.25">
      <c r="B67" s="30" t="s">
        <v>16</v>
      </c>
      <c r="C67" s="122"/>
      <c r="D67" s="26"/>
      <c r="E67" s="2"/>
      <c r="F67" s="2"/>
      <c r="G67" s="3"/>
      <c r="H67" s="3"/>
      <c r="I67" s="4"/>
      <c r="J67" s="5"/>
      <c r="K67" s="2"/>
      <c r="L67" s="3"/>
      <c r="M67" s="2"/>
      <c r="N67" s="3"/>
      <c r="O67" s="2"/>
      <c r="P67" s="2"/>
      <c r="Q67" s="2"/>
    </row>
    <row r="68" spans="2:17" x14ac:dyDescent="0.25">
      <c r="B68" s="30" t="s">
        <v>17</v>
      </c>
      <c r="C68" s="122"/>
      <c r="D68" s="26"/>
      <c r="E68" s="32"/>
      <c r="F68" s="32"/>
      <c r="G68" s="21"/>
      <c r="H68" s="21"/>
      <c r="I68" s="18"/>
      <c r="J68" s="19"/>
      <c r="K68" s="32"/>
      <c r="L68" s="21"/>
      <c r="M68" s="32"/>
      <c r="N68" s="21"/>
      <c r="O68" s="32"/>
      <c r="P68" s="32"/>
      <c r="Q68" s="32"/>
    </row>
    <row r="69" spans="2:17" x14ac:dyDescent="0.25">
      <c r="B69" s="191" t="s">
        <v>20</v>
      </c>
      <c r="C69" s="191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32"/>
    </row>
    <row r="70" spans="2:17" x14ac:dyDescent="0.25">
      <c r="B70" s="183" t="s">
        <v>144</v>
      </c>
      <c r="C70" s="183"/>
      <c r="D70" s="183"/>
      <c r="E70" s="184"/>
      <c r="F70" s="184"/>
      <c r="G70" s="184"/>
      <c r="H70" s="184"/>
      <c r="I70" s="184"/>
      <c r="J70" s="184"/>
      <c r="K70" s="184"/>
      <c r="L70" s="184"/>
      <c r="M70" s="2"/>
      <c r="N70" s="3"/>
      <c r="O70" s="2"/>
      <c r="P70" s="2"/>
      <c r="Q70" s="2"/>
    </row>
  </sheetData>
  <mergeCells count="17">
    <mergeCell ref="B70:L70"/>
    <mergeCell ref="D7:D9"/>
    <mergeCell ref="E7:E9"/>
    <mergeCell ref="F7:F9"/>
    <mergeCell ref="G7:G9"/>
    <mergeCell ref="H7:H9"/>
    <mergeCell ref="I7:I9"/>
    <mergeCell ref="J7:J9"/>
    <mergeCell ref="B62:H62"/>
    <mergeCell ref="B65:K65"/>
    <mergeCell ref="B66:P66"/>
    <mergeCell ref="B69:P69"/>
    <mergeCell ref="E3:I3"/>
    <mergeCell ref="E4:F4"/>
    <mergeCell ref="G4:L4"/>
    <mergeCell ref="E5:F5"/>
    <mergeCell ref="G5:H5"/>
  </mergeCells>
  <pageMargins left="0" right="0" top="0.39370078740157483" bottom="0.39370078740157483" header="0.19685039370078741" footer="0.19685039370078741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Opoczno-Opoczno -tam</vt:lpstr>
      <vt:lpstr>Opoczno-Opoczno pow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2023-09-06T11:55:44Z</dcterms:modified>
</cp:coreProperties>
</file>