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E8581E68-2071-42A1-84DA-737FB24EB9DB}" xr6:coauthVersionLast="36" xr6:coauthVersionMax="36" xr10:uidLastSave="{00000000-0000-0000-0000-000000000000}"/>
  <bookViews>
    <workbookView xWindow="0" yWindow="0" windowWidth="19440" windowHeight="12645" activeTab="1" xr2:uid="{00000000-000D-0000-FFFF-FFFF00000000}"/>
  </bookViews>
  <sheets>
    <sheet name="Opoczno-Ciechomin -tam" sheetId="1" r:id="rId1"/>
    <sheet name="Opoczno-Ciechomin p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F27" i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7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F11" i="1" l="1"/>
  <c r="F12" i="1"/>
  <c r="F40" i="1" l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6" i="2"/>
  <c r="F57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Q16" i="2"/>
  <c r="Q17" i="2" s="1"/>
  <c r="Q18" i="2" s="1"/>
  <c r="Q19" i="2" s="1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F13" i="2"/>
  <c r="F12" i="2"/>
  <c r="P16" i="2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O16" i="2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N16" i="2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M16" i="2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J11" i="2"/>
  <c r="J12" i="2" s="1"/>
  <c r="J13" i="2" s="1"/>
  <c r="J14" i="2" s="1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F11" i="2"/>
  <c r="F10" i="2"/>
  <c r="J39" i="2" l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H39" i="2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K39" i="2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P41" i="2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39" i="2"/>
  <c r="P40" i="2" s="1"/>
  <c r="M39" i="2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O39" i="2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L39" i="2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N39" i="2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Q39" i="2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F33" i="1"/>
  <c r="F34" i="1"/>
  <c r="F35" i="1"/>
  <c r="F36" i="1"/>
  <c r="F37" i="1"/>
  <c r="F38" i="1"/>
  <c r="F39" i="1"/>
  <c r="F24" i="1" l="1"/>
  <c r="F22" i="1"/>
  <c r="Q10" i="1"/>
  <c r="Q11" i="1" l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H10" i="1"/>
  <c r="Q27" i="1" l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F32" i="1"/>
  <c r="F31" i="1"/>
  <c r="F30" i="1"/>
  <c r="F29" i="1"/>
  <c r="F28" i="1"/>
  <c r="F26" i="1"/>
  <c r="F25" i="1"/>
  <c r="F23" i="1"/>
  <c r="F21" i="1"/>
  <c r="F20" i="1"/>
  <c r="F19" i="1"/>
  <c r="F18" i="1"/>
  <c r="F17" i="1"/>
  <c r="F16" i="1"/>
  <c r="F15" i="1"/>
  <c r="F14" i="1"/>
  <c r="F13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F10" i="1"/>
  <c r="F9" i="1"/>
  <c r="M27" i="1" l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N27" i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H27" i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L27" i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O27" i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P29" i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K24" i="1"/>
  <c r="K25" i="1" s="1"/>
  <c r="K26" i="1" s="1"/>
  <c r="K27" i="1" l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</calcChain>
</file>

<file path=xl/sharedStrings.xml><?xml version="1.0" encoding="utf-8"?>
<sst xmlns="http://schemas.openxmlformats.org/spreadsheetml/2006/main" count="361" uniqueCount="140">
  <si>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</si>
  <si>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</si>
  <si>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</si>
  <si>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</si>
  <si>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</si>
  <si>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</si>
  <si>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</si>
  <si>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</si>
  <si>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</si>
  <si>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</si>
  <si>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</si>
  <si>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</si>
  <si>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</si>
  <si>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</si>
  <si>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</si>
  <si>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</si>
  <si>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</si>
  <si>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</si>
  <si>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</si>
  <si>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</si>
  <si>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02</t>
  </si>
  <si>
    <t>Liczba autobusów niezbednych do codziennej realizacji przewozów : 3</t>
  </si>
  <si>
    <t xml:space="preserve">Opoczno - Przyłęk - Ciechomin </t>
  </si>
  <si>
    <t>Wąglany</t>
  </si>
  <si>
    <t>Żelazowice III</t>
  </si>
  <si>
    <t>Żelazowice II /Staw/</t>
  </si>
  <si>
    <t>Żelazowice I</t>
  </si>
  <si>
    <t>Radwan /OSP/</t>
  </si>
  <si>
    <t>Straszowa Wola</t>
  </si>
  <si>
    <t>Miedzna Murowana</t>
  </si>
  <si>
    <t>Żarnów Pl. Piłsudskiego / Rynek</t>
  </si>
  <si>
    <t>Przyłęk I</t>
  </si>
  <si>
    <t>Przyłęk II /Szkoła/</t>
  </si>
  <si>
    <t>Czersko /Most/</t>
  </si>
  <si>
    <t>Karczówka</t>
  </si>
  <si>
    <t>Siucice - skrzyżowanie</t>
  </si>
  <si>
    <t>Siucice Kolonia - nr 32</t>
  </si>
  <si>
    <t>Skórkowice II</t>
  </si>
  <si>
    <t>Skórkowice I /Ośr. Zdrowia/</t>
  </si>
  <si>
    <t>Wolica</t>
  </si>
  <si>
    <t>Stara Kolonia - nr 21</t>
  </si>
  <si>
    <t>Dąbrówka - nr 36</t>
  </si>
  <si>
    <t>Janikowice (Kawęczyn)</t>
  </si>
  <si>
    <t>Aleksandrów - skrzyżowanie</t>
  </si>
  <si>
    <t>Aleksandrów - nr 8</t>
  </si>
  <si>
    <t>Rożenek</t>
  </si>
  <si>
    <t>Ciechomin - szkoła</t>
  </si>
  <si>
    <t>Ciechomin - nr 42</t>
  </si>
  <si>
    <t>Ciechomin - nr 80</t>
  </si>
  <si>
    <t>03</t>
  </si>
  <si>
    <t>01</t>
  </si>
  <si>
    <t xml:space="preserve">Opoczno Dworcowa /Dworzec/                               </t>
  </si>
  <si>
    <t xml:space="preserve">Opoczno Biernackiego /WIS/ </t>
  </si>
  <si>
    <t>G</t>
  </si>
  <si>
    <t>Opoczno Generała Bończy (17 stycznia)/ Wałowa</t>
  </si>
  <si>
    <t>W</t>
  </si>
  <si>
    <t xml:space="preserve">Ogonowice II </t>
  </si>
  <si>
    <t xml:space="preserve">Ogonowice III </t>
  </si>
  <si>
    <t xml:space="preserve">Ogonowice IV Gościniec </t>
  </si>
  <si>
    <t xml:space="preserve">Ostrów Skrzyżowanie </t>
  </si>
  <si>
    <t xml:space="preserve">Miedzna Drewniana </t>
  </si>
  <si>
    <t>K</t>
  </si>
  <si>
    <t>P</t>
  </si>
  <si>
    <t xml:space="preserve">Miedzna Murowana Kolonia ul. Złota </t>
  </si>
  <si>
    <t xml:space="preserve">Topolice Sikorszczyzna </t>
  </si>
  <si>
    <t xml:space="preserve">Trojanowice </t>
  </si>
  <si>
    <t xml:space="preserve">Żarnów Opoczyńska UG </t>
  </si>
  <si>
    <t xml:space="preserve">E - kursuje od poniedziałku do soboty oprócz świąt </t>
  </si>
  <si>
    <t>E</t>
  </si>
  <si>
    <t>Oznaczenie Operatora</t>
  </si>
  <si>
    <t xml:space="preserve">Ciechomin - nr 80                                </t>
  </si>
  <si>
    <t>Żarnów PI. Piłsudskiego / Rynek</t>
  </si>
  <si>
    <t>Opoczno Biernackiego /Sąd Rejonowy</t>
  </si>
  <si>
    <t xml:space="preserve">Żarnów Opoczy ńska UG </t>
  </si>
  <si>
    <t xml:space="preserve">Miedzna Drewniana OSP </t>
  </si>
  <si>
    <t>Ogonowice IV Gościniec</t>
  </si>
  <si>
    <t xml:space="preserve">Opoczno Generała Boticzy (17 Stycznia)/ Błonie </t>
  </si>
  <si>
    <t xml:space="preserve">Opoczno Perzyńskiego </t>
  </si>
  <si>
    <t xml:space="preserve">Opoczno Biernackiego /Pływalnia </t>
  </si>
  <si>
    <t>D</t>
  </si>
  <si>
    <t xml:space="preserve">Opoczno Waryńskiego </t>
  </si>
  <si>
    <t xml:space="preserve">Trojanowice , skrzyżowanie </t>
  </si>
  <si>
    <t>Budków pos. 28</t>
  </si>
  <si>
    <t>Solec</t>
  </si>
  <si>
    <t>Paradyż Konecka BS</t>
  </si>
  <si>
    <t xml:space="preserve">Paradyż ul. Przedborska </t>
  </si>
  <si>
    <t>Joaniów</t>
  </si>
  <si>
    <t>Lp.</t>
  </si>
  <si>
    <t>Lp</t>
  </si>
  <si>
    <t>Oznaczenia:</t>
  </si>
  <si>
    <t>Budków pos. 14</t>
  </si>
  <si>
    <t>PKS w Opocznie Sp. z o. o.</t>
  </si>
  <si>
    <t>Kuraszków 5    26 - 307 Białaczów</t>
  </si>
  <si>
    <t>kurs 28</t>
  </si>
  <si>
    <t>kurs 808</t>
  </si>
  <si>
    <t>kurs 31</t>
  </si>
  <si>
    <t>kurs 153</t>
  </si>
  <si>
    <t>kurs 810</t>
  </si>
  <si>
    <t>kurs 857</t>
  </si>
  <si>
    <t>kurs 858</t>
  </si>
  <si>
    <t>Opoczno Biernackiego /MDK/</t>
  </si>
  <si>
    <t>-</t>
  </si>
  <si>
    <t>kurs 807</t>
  </si>
  <si>
    <t>kurs 499</t>
  </si>
  <si>
    <t>kurs 29</t>
  </si>
  <si>
    <t>kurs 809</t>
  </si>
  <si>
    <t>kurs 39</t>
  </si>
  <si>
    <t>kurs 158</t>
  </si>
  <si>
    <t>kurs 500</t>
  </si>
  <si>
    <t>nr drogi</t>
  </si>
  <si>
    <t>05</t>
  </si>
  <si>
    <t>07</t>
  </si>
  <si>
    <t>726</t>
  </si>
  <si>
    <t>17</t>
  </si>
  <si>
    <t>19</t>
  </si>
  <si>
    <t>21</t>
  </si>
  <si>
    <t>23</t>
  </si>
  <si>
    <t>25</t>
  </si>
  <si>
    <t>29</t>
  </si>
  <si>
    <t>31</t>
  </si>
  <si>
    <t>713</t>
  </si>
  <si>
    <t xml:space="preserve">Opoczno Dworcowa /Dworzec/                           </t>
  </si>
  <si>
    <t>44</t>
  </si>
  <si>
    <t>12</t>
  </si>
  <si>
    <t>46</t>
  </si>
  <si>
    <t>50</t>
  </si>
  <si>
    <t>52</t>
  </si>
  <si>
    <t>54</t>
  </si>
  <si>
    <t>56</t>
  </si>
  <si>
    <t>58</t>
  </si>
  <si>
    <t>68</t>
  </si>
  <si>
    <t>70</t>
  </si>
  <si>
    <t>72</t>
  </si>
  <si>
    <t>74</t>
  </si>
  <si>
    <t>Miedzna Murowana / Bankowa</t>
  </si>
  <si>
    <t>66</t>
  </si>
  <si>
    <t xml:space="preserve">Kategoria drogi: G-droga gminna, K - droga krajowa, P - droga powiatowa; W - droga wojewódzka; </t>
  </si>
  <si>
    <t>09</t>
  </si>
  <si>
    <t>Osoba zarządzająca transportem:                                                                    Waldemar Roman Woźniak - Prezes Zarządu</t>
  </si>
  <si>
    <t xml:space="preserve"> Osoba zarządzająca transportem:                                                                             Waldemar Roman Woźniak - Prezes Zarządu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</si>
</sst>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24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11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sz val="10"/>
      <color indexed="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5" fontId="17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center" vertical="top" wrapText="1"/>
    </xf>
    <xf numFmtId="49" fontId="17" fillId="2" borderId="10" xfId="0" applyNumberFormat="1" applyFont="1" applyFill="1" applyBorder="1" applyAlignment="1">
      <alignment horizontal="center" vertical="top"/>
    </xf>
    <xf numFmtId="165" fontId="9" fillId="2" borderId="10" xfId="0" applyNumberFormat="1" applyFont="1" applyFill="1" applyBorder="1" applyAlignment="1">
      <alignment horizontal="center"/>
    </xf>
    <xf numFmtId="20" fontId="6" fillId="2" borderId="10" xfId="0" applyNumberFormat="1" applyFont="1" applyFill="1" applyBorder="1" applyAlignment="1">
      <alignment horizontal="center" vertical="top" wrapText="1"/>
    </xf>
    <xf numFmtId="20" fontId="6" fillId="2" borderId="11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top"/>
    </xf>
    <xf numFmtId="0" fontId="17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right" vertical="top" wrapText="1" indent="1"/>
    </xf>
    <xf numFmtId="0" fontId="18" fillId="2" borderId="12" xfId="0" applyFont="1" applyFill="1" applyBorder="1" applyAlignment="1">
      <alignment horizontal="left" vertical="center" wrapText="1"/>
    </xf>
    <xf numFmtId="20" fontId="6" fillId="2" borderId="1" xfId="0" applyNumberFormat="1" applyFont="1" applyFill="1" applyBorder="1" applyAlignment="1">
      <alignment horizontal="center" vertical="top" wrapText="1"/>
    </xf>
    <xf numFmtId="20" fontId="6" fillId="2" borderId="13" xfId="0" applyNumberFormat="1" applyFont="1" applyFill="1" applyBorder="1" applyAlignment="1">
      <alignment horizontal="center" vertical="top" wrapText="1"/>
    </xf>
    <xf numFmtId="49" fontId="1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7" fillId="2" borderId="4" xfId="0" applyNumberFormat="1" applyFont="1" applyFill="1" applyBorder="1" applyAlignment="1">
      <alignment horizontal="center" vertical="top"/>
    </xf>
    <xf numFmtId="0" fontId="16" fillId="2" borderId="4" xfId="0" applyNumberFormat="1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 vertical="top"/>
    </xf>
    <xf numFmtId="0" fontId="16" fillId="2" borderId="5" xfId="0" applyNumberFormat="1" applyFont="1" applyFill="1" applyBorder="1" applyAlignment="1">
      <alignment horizontal="center" vertical="center"/>
    </xf>
    <xf numFmtId="165" fontId="10" fillId="2" borderId="8" xfId="0" applyNumberFormat="1" applyFont="1" applyFill="1" applyBorder="1" applyAlignment="1">
      <alignment horizontal="center" vertical="top" shrinkToFit="1"/>
    </xf>
    <xf numFmtId="0" fontId="19" fillId="2" borderId="1" xfId="0" applyFont="1" applyFill="1" applyBorder="1" applyAlignment="1">
      <alignment horizontal="center" vertical="center" wrapText="1"/>
    </xf>
    <xf numFmtId="165" fontId="9" fillId="2" borderId="7" xfId="0" applyNumberFormat="1" applyFont="1" applyFill="1" applyBorder="1" applyAlignment="1">
      <alignment horizontal="center"/>
    </xf>
    <xf numFmtId="49" fontId="17" fillId="2" borderId="6" xfId="0" applyNumberFormat="1" applyFont="1" applyFill="1" applyBorder="1" applyAlignment="1">
      <alignment horizontal="center" vertical="top"/>
    </xf>
    <xf numFmtId="49" fontId="17" fillId="2" borderId="5" xfId="0" applyNumberFormat="1" applyFont="1" applyFill="1" applyBorder="1" applyAlignment="1">
      <alignment horizontal="center" vertical="center"/>
    </xf>
    <xf numFmtId="0" fontId="17" fillId="2" borderId="5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0" fontId="21" fillId="2" borderId="8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left" vertical="top"/>
    </xf>
    <xf numFmtId="0" fontId="13" fillId="2" borderId="25" xfId="0" applyNumberFormat="1" applyFont="1" applyFill="1" applyBorder="1" applyAlignment="1">
      <alignment horizontal="left" vertical="top"/>
    </xf>
    <xf numFmtId="0" fontId="14" fillId="2" borderId="26" xfId="0" applyNumberFormat="1" applyFont="1" applyFill="1" applyBorder="1" applyAlignment="1">
      <alignment horizontal="left" vertical="top"/>
    </xf>
    <xf numFmtId="0" fontId="15" fillId="2" borderId="12" xfId="0" applyNumberFormat="1" applyFont="1" applyFill="1" applyBorder="1" applyAlignment="1">
      <alignment horizontal="left" vertical="top"/>
    </xf>
    <xf numFmtId="0" fontId="13" fillId="2" borderId="26" xfId="0" applyNumberFormat="1" applyFont="1" applyFill="1" applyBorder="1" applyAlignment="1">
      <alignment horizontal="left" vertical="top"/>
    </xf>
    <xf numFmtId="0" fontId="21" fillId="2" borderId="12" xfId="0" applyNumberFormat="1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vertical="center" wrapText="1"/>
    </xf>
    <xf numFmtId="0" fontId="17" fillId="2" borderId="10" xfId="0" applyNumberFormat="1" applyFont="1" applyFill="1" applyBorder="1" applyAlignment="1">
      <alignment horizontal="center" vertical="center"/>
    </xf>
    <xf numFmtId="165" fontId="10" fillId="2" borderId="10" xfId="0" applyNumberFormat="1" applyFont="1" applyFill="1" applyBorder="1" applyAlignment="1">
      <alignment horizontal="center" vertical="top" shrinkToFit="1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10" xfId="0" applyNumberFormat="1" applyFont="1" applyFill="1" applyBorder="1" applyAlignment="1">
      <alignment horizontal="right" vertical="top" wrapText="1" indent="1"/>
    </xf>
    <xf numFmtId="0" fontId="18" fillId="2" borderId="12" xfId="0" applyFont="1" applyFill="1" applyBorder="1" applyAlignment="1">
      <alignment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49" fontId="17" fillId="2" borderId="27" xfId="0" applyNumberFormat="1" applyFont="1" applyFill="1" applyBorder="1" applyAlignment="1">
      <alignment horizontal="center" vertical="center"/>
    </xf>
    <xf numFmtId="0" fontId="15" fillId="2" borderId="28" xfId="0" applyNumberFormat="1" applyFont="1" applyFill="1" applyBorder="1" applyAlignment="1">
      <alignment horizontal="left" vertical="top"/>
    </xf>
    <xf numFmtId="49" fontId="17" fillId="2" borderId="29" xfId="0" applyNumberFormat="1" applyFont="1" applyFill="1" applyBorder="1" applyAlignment="1">
      <alignment horizontal="center" vertical="top"/>
    </xf>
    <xf numFmtId="0" fontId="18" fillId="2" borderId="30" xfId="0" applyFont="1" applyFill="1" applyBorder="1" applyAlignment="1">
      <alignment horizontal="left" vertical="center" wrapText="1"/>
    </xf>
    <xf numFmtId="49" fontId="6" fillId="2" borderId="31" xfId="0" applyNumberFormat="1" applyFont="1" applyFill="1" applyBorder="1" applyAlignment="1">
      <alignment horizontal="center" vertical="center" wrapText="1"/>
    </xf>
    <xf numFmtId="0" fontId="17" fillId="2" borderId="31" xfId="0" applyNumberFormat="1" applyFont="1" applyFill="1" applyBorder="1" applyAlignment="1">
      <alignment horizontal="center" vertical="center"/>
    </xf>
    <xf numFmtId="165" fontId="9" fillId="2" borderId="31" xfId="0" applyNumberFormat="1" applyFont="1" applyFill="1" applyBorder="1" applyAlignment="1">
      <alignment horizontal="center"/>
    </xf>
    <xf numFmtId="0" fontId="19" fillId="2" borderId="31" xfId="0" applyFont="1" applyFill="1" applyBorder="1" applyAlignment="1">
      <alignment horizontal="center" vertical="center" wrapText="1"/>
    </xf>
    <xf numFmtId="165" fontId="10" fillId="2" borderId="31" xfId="0" applyNumberFormat="1" applyFont="1" applyFill="1" applyBorder="1" applyAlignment="1">
      <alignment horizontal="center" vertical="top" shrinkToFit="1"/>
    </xf>
    <xf numFmtId="164" fontId="6" fillId="2" borderId="31" xfId="0" applyNumberFormat="1" applyFont="1" applyFill="1" applyBorder="1" applyAlignment="1">
      <alignment horizontal="center" vertical="top" wrapText="1"/>
    </xf>
    <xf numFmtId="164" fontId="6" fillId="2" borderId="31" xfId="0" applyNumberFormat="1" applyFont="1" applyFill="1" applyBorder="1" applyAlignment="1">
      <alignment horizontal="right" vertical="top" wrapText="1" indent="1"/>
    </xf>
    <xf numFmtId="164" fontId="6" fillId="2" borderId="32" xfId="0" applyNumberFormat="1" applyFont="1" applyFill="1" applyBorder="1" applyAlignment="1">
      <alignment horizontal="center" vertical="top" wrapText="1"/>
    </xf>
    <xf numFmtId="164" fontId="0" fillId="0" borderId="34" xfId="0" applyNumberFormat="1" applyFill="1" applyBorder="1" applyAlignment="1">
      <alignment horizontal="center" vertical="center" wrapText="1"/>
    </xf>
    <xf numFmtId="164" fontId="0" fillId="0" borderId="34" xfId="0" applyNumberFormat="1" applyFill="1" applyBorder="1" applyAlignment="1">
      <alignment horizontal="left" vertical="center" wrapText="1"/>
    </xf>
    <xf numFmtId="0" fontId="0" fillId="0" borderId="34" xfId="0" applyFill="1" applyBorder="1" applyAlignment="1">
      <alignment horizontal="left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15" fillId="2" borderId="30" xfId="0" applyNumberFormat="1" applyFont="1" applyFill="1" applyBorder="1" applyAlignment="1">
      <alignment horizontal="left" vertical="top"/>
    </xf>
    <xf numFmtId="0" fontId="17" fillId="2" borderId="37" xfId="0" applyNumberFormat="1" applyFont="1" applyFill="1" applyBorder="1" applyAlignment="1">
      <alignment horizontal="center" vertical="center"/>
    </xf>
    <xf numFmtId="165" fontId="9" fillId="2" borderId="38" xfId="0" applyNumberFormat="1" applyFont="1" applyFill="1" applyBorder="1" applyAlignment="1">
      <alignment horizontal="center"/>
    </xf>
    <xf numFmtId="165" fontId="20" fillId="2" borderId="31" xfId="0" applyNumberFormat="1" applyFont="1" applyFill="1" applyBorder="1" applyAlignment="1">
      <alignment horizontal="center" vertical="center"/>
    </xf>
    <xf numFmtId="0" fontId="0" fillId="0" borderId="33" xfId="0" applyBorder="1"/>
    <xf numFmtId="0" fontId="11" fillId="0" borderId="34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49" fontId="4" fillId="0" borderId="17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164" fontId="5" fillId="2" borderId="10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6"/>
  <sheetViews>
    <sheetView workbookViewId="0">
      <selection activeCell="K51" sqref="K51"/>
    </sheetView>
  </sheetViews>
  <sheetFormatPr defaultRowHeight="15" x14ac:dyDescent="0.25"/>
  <cols>
    <col min="2" max="2" width="54.28515625" customWidth="1"/>
    <col min="3" max="4" width="8.7109375" style="21" customWidth="1"/>
  </cols>
  <sheetData>
    <row r="1" spans="1:17" x14ac:dyDescent="0.25">
      <c r="B1" s="17" t="s">
        <v>69</v>
      </c>
      <c r="C1" s="18"/>
      <c r="D1" s="18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  <c r="Q1" s="2"/>
    </row>
    <row r="2" spans="1:17" x14ac:dyDescent="0.25">
      <c r="B2" s="69" t="s">
        <v>91</v>
      </c>
      <c r="C2" s="18"/>
      <c r="D2" s="18"/>
      <c r="E2" s="136" t="s">
        <v>0</v>
      </c>
      <c r="F2" s="136"/>
      <c r="G2" s="136"/>
      <c r="H2" s="136"/>
      <c r="I2" s="136"/>
      <c r="J2" s="5"/>
      <c r="K2" s="2"/>
      <c r="L2" s="3"/>
      <c r="M2" s="2"/>
      <c r="N2" s="3"/>
      <c r="O2" s="2"/>
      <c r="P2" s="2"/>
      <c r="Q2" s="2"/>
    </row>
    <row r="3" spans="1:17" x14ac:dyDescent="0.25">
      <c r="B3" s="69" t="s">
        <v>92</v>
      </c>
      <c r="C3" s="18"/>
      <c r="D3" s="18"/>
      <c r="E3" s="137" t="s">
        <v>1</v>
      </c>
      <c r="F3" s="137"/>
      <c r="G3" s="138" t="s">
        <v>22</v>
      </c>
      <c r="H3" s="139"/>
      <c r="I3" s="139"/>
      <c r="J3" s="139"/>
      <c r="K3" s="139"/>
      <c r="L3" s="139"/>
      <c r="M3" s="2"/>
      <c r="N3" s="3"/>
      <c r="O3" s="2"/>
      <c r="P3" s="2"/>
      <c r="Q3" s="2"/>
    </row>
    <row r="4" spans="1:17" x14ac:dyDescent="0.25">
      <c r="B4" s="1"/>
      <c r="C4" s="19"/>
      <c r="D4" s="19"/>
      <c r="E4" s="139" t="s">
        <v>2</v>
      </c>
      <c r="F4" s="139"/>
      <c r="G4" s="140">
        <v>2</v>
      </c>
      <c r="H4" s="140"/>
      <c r="I4" s="6"/>
      <c r="J4" s="7"/>
      <c r="K4" s="8"/>
      <c r="L4" s="9"/>
      <c r="M4" s="8"/>
      <c r="N4" s="9"/>
      <c r="O4" s="8"/>
      <c r="P4" s="8"/>
      <c r="Q4" s="23"/>
    </row>
    <row r="5" spans="1:17" ht="15.75" thickBot="1" x14ac:dyDescent="0.3">
      <c r="B5" s="1"/>
      <c r="C5" s="19"/>
      <c r="D5" s="19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8"/>
      <c r="Q5" s="23"/>
    </row>
    <row r="6" spans="1:17" ht="15" customHeight="1" x14ac:dyDescent="0.25">
      <c r="A6" s="146" t="s">
        <v>87</v>
      </c>
      <c r="B6" s="46" t="s">
        <v>3</v>
      </c>
      <c r="C6" s="141" t="s">
        <v>109</v>
      </c>
      <c r="D6" s="97"/>
      <c r="E6" s="148" t="s">
        <v>4</v>
      </c>
      <c r="F6" s="148" t="s">
        <v>5</v>
      </c>
      <c r="G6" s="148" t="s">
        <v>6</v>
      </c>
      <c r="H6" s="148" t="s">
        <v>7</v>
      </c>
      <c r="I6" s="144" t="s">
        <v>8</v>
      </c>
      <c r="J6" s="144" t="s">
        <v>9</v>
      </c>
      <c r="K6" s="47" t="s">
        <v>68</v>
      </c>
      <c r="L6" s="47" t="s">
        <v>68</v>
      </c>
      <c r="M6" s="52" t="s">
        <v>79</v>
      </c>
      <c r="N6" s="52" t="s">
        <v>68</v>
      </c>
      <c r="O6" s="52" t="s">
        <v>68</v>
      </c>
      <c r="P6" s="47" t="s">
        <v>79</v>
      </c>
      <c r="Q6" s="48" t="s">
        <v>79</v>
      </c>
    </row>
    <row r="7" spans="1:17" ht="15" customHeight="1" x14ac:dyDescent="0.25">
      <c r="A7" s="147"/>
      <c r="B7" s="49" t="s">
        <v>10</v>
      </c>
      <c r="C7" s="142"/>
      <c r="D7" s="104" t="s">
        <v>18</v>
      </c>
      <c r="E7" s="149"/>
      <c r="F7" s="149"/>
      <c r="G7" s="149"/>
      <c r="H7" s="149"/>
      <c r="I7" s="145"/>
      <c r="J7" s="145"/>
      <c r="K7" s="53" t="s">
        <v>11</v>
      </c>
      <c r="L7" s="53" t="s">
        <v>11</v>
      </c>
      <c r="M7" s="53" t="s">
        <v>12</v>
      </c>
      <c r="N7" s="53" t="s">
        <v>11</v>
      </c>
      <c r="O7" s="53" t="s">
        <v>11</v>
      </c>
      <c r="P7" s="53" t="s">
        <v>11</v>
      </c>
      <c r="Q7" s="50" t="s">
        <v>11</v>
      </c>
    </row>
    <row r="8" spans="1:17" ht="15" customHeight="1" x14ac:dyDescent="0.25">
      <c r="A8" s="147"/>
      <c r="B8" s="70" t="s">
        <v>19</v>
      </c>
      <c r="C8" s="143"/>
      <c r="D8" s="98"/>
      <c r="E8" s="149"/>
      <c r="F8" s="149"/>
      <c r="G8" s="149"/>
      <c r="H8" s="149"/>
      <c r="I8" s="145"/>
      <c r="J8" s="145"/>
      <c r="K8" s="11" t="s">
        <v>93</v>
      </c>
      <c r="L8" s="11" t="s">
        <v>94</v>
      </c>
      <c r="M8" s="11" t="s">
        <v>95</v>
      </c>
      <c r="N8" s="11" t="s">
        <v>96</v>
      </c>
      <c r="O8" s="11" t="s">
        <v>97</v>
      </c>
      <c r="P8" s="11" t="s">
        <v>98</v>
      </c>
      <c r="Q8" s="71" t="s">
        <v>99</v>
      </c>
    </row>
    <row r="9" spans="1:17" ht="15" customHeight="1" x14ac:dyDescent="0.25">
      <c r="A9" s="54">
        <v>1</v>
      </c>
      <c r="B9" s="72" t="s">
        <v>51</v>
      </c>
      <c r="C9" s="57"/>
      <c r="D9" s="57" t="s">
        <v>49</v>
      </c>
      <c r="E9" s="58" t="s">
        <v>53</v>
      </c>
      <c r="F9" s="38" t="str">
        <f t="shared" ref="F9" si="0">IF(G9&gt;0.9,G9/I9/24,"-")</f>
        <v>-</v>
      </c>
      <c r="G9" s="39">
        <v>0</v>
      </c>
      <c r="H9" s="39">
        <v>0</v>
      </c>
      <c r="I9" s="30" t="s">
        <v>13</v>
      </c>
      <c r="J9" s="40" t="s">
        <v>13</v>
      </c>
      <c r="K9" s="42">
        <v>0.33333333333333331</v>
      </c>
      <c r="L9" s="42">
        <v>0.45833333333333331</v>
      </c>
      <c r="M9" s="42">
        <v>0.51388888888888895</v>
      </c>
      <c r="N9" s="42">
        <v>0.55555555555555558</v>
      </c>
      <c r="O9" s="42">
        <v>0.59722222222222221</v>
      </c>
      <c r="P9" s="42">
        <v>0.66666666666666663</v>
      </c>
      <c r="Q9" s="43">
        <v>0.72916666666666663</v>
      </c>
    </row>
    <row r="10" spans="1:17" ht="15" customHeight="1" x14ac:dyDescent="0.25">
      <c r="A10" s="54">
        <f>SUM(A9+1)</f>
        <v>2</v>
      </c>
      <c r="B10" s="73" t="s">
        <v>52</v>
      </c>
      <c r="C10" s="59"/>
      <c r="D10" s="59" t="s">
        <v>50</v>
      </c>
      <c r="E10" s="60" t="s">
        <v>53</v>
      </c>
      <c r="F10" s="38" t="str">
        <f>IF(G10&gt;2.9,G10/I10/24,"-")</f>
        <v>-</v>
      </c>
      <c r="G10" s="29">
        <v>0.7</v>
      </c>
      <c r="H10" s="61">
        <f>H9+G10</f>
        <v>0.7</v>
      </c>
      <c r="I10" s="30">
        <v>1.3888888888888889E-3</v>
      </c>
      <c r="J10" s="40">
        <f>I10+J9</f>
        <v>1.3888888888888889E-3</v>
      </c>
      <c r="K10" s="30">
        <f t="shared" ref="K10:K39" si="1">K9+I10</f>
        <v>0.3347222222222222</v>
      </c>
      <c r="L10" s="30">
        <f t="shared" ref="L10:L39" si="2">L9+I10</f>
        <v>0.4597222222222222</v>
      </c>
      <c r="M10" s="30">
        <f t="shared" ref="M10:M39" si="3">M9+I10</f>
        <v>0.51527777777777783</v>
      </c>
      <c r="N10" s="30">
        <f t="shared" ref="N10:N39" si="4">N9+I10</f>
        <v>0.55694444444444446</v>
      </c>
      <c r="O10" s="30">
        <f t="shared" ref="O10:O39" si="5">O9+I10</f>
        <v>0.59861111111111109</v>
      </c>
      <c r="P10" s="30">
        <f t="shared" ref="P10:P26" si="6">P9+I10</f>
        <v>0.66805555555555551</v>
      </c>
      <c r="Q10" s="31">
        <f>SUM(Q9+I10)</f>
        <v>0.73055555555555551</v>
      </c>
    </row>
    <row r="11" spans="1:17" ht="15" customHeight="1" x14ac:dyDescent="0.25">
      <c r="A11" s="54">
        <f t="shared" ref="A11:A56" si="7">SUM(A10+1)</f>
        <v>3</v>
      </c>
      <c r="B11" s="73" t="s">
        <v>78</v>
      </c>
      <c r="C11" s="59"/>
      <c r="D11" s="59" t="s">
        <v>50</v>
      </c>
      <c r="E11" s="60" t="s">
        <v>53</v>
      </c>
      <c r="F11" s="38" t="str">
        <f t="shared" ref="F11:F12" si="8">IF(G11&gt;2.9,G11/I11/24,"-")</f>
        <v>-</v>
      </c>
      <c r="G11" s="29">
        <v>0.6</v>
      </c>
      <c r="H11" s="61">
        <f t="shared" ref="H11:H14" si="9">H10+G11</f>
        <v>1.2999999999999998</v>
      </c>
      <c r="I11" s="30">
        <v>6.9444444444444447E-4</v>
      </c>
      <c r="J11" s="40">
        <f t="shared" ref="J11:J56" si="10">I11+J10</f>
        <v>2.0833333333333333E-3</v>
      </c>
      <c r="K11" s="30">
        <f t="shared" si="1"/>
        <v>0.33541666666666664</v>
      </c>
      <c r="L11" s="30">
        <f t="shared" si="2"/>
        <v>0.46041666666666664</v>
      </c>
      <c r="M11" s="30">
        <f t="shared" si="3"/>
        <v>0.51597222222222228</v>
      </c>
      <c r="N11" s="30">
        <f t="shared" si="4"/>
        <v>0.55763888888888891</v>
      </c>
      <c r="O11" s="30">
        <f t="shared" si="5"/>
        <v>0.59930555555555554</v>
      </c>
      <c r="P11" s="30">
        <f t="shared" si="6"/>
        <v>0.66874999999999996</v>
      </c>
      <c r="Q11" s="31">
        <f t="shared" ref="Q11:Q35" si="11">SUM(Q10+I11)</f>
        <v>0.73124999999999996</v>
      </c>
    </row>
    <row r="12" spans="1:17" ht="15" customHeight="1" x14ac:dyDescent="0.25">
      <c r="A12" s="54">
        <f t="shared" si="7"/>
        <v>4</v>
      </c>
      <c r="B12" s="73" t="s">
        <v>77</v>
      </c>
      <c r="C12" s="59" t="s">
        <v>112</v>
      </c>
      <c r="D12" s="59" t="s">
        <v>122</v>
      </c>
      <c r="E12" s="60" t="s">
        <v>55</v>
      </c>
      <c r="F12" s="38" t="str">
        <f t="shared" si="8"/>
        <v>-</v>
      </c>
      <c r="G12" s="62">
        <v>0.3</v>
      </c>
      <c r="H12" s="61">
        <f t="shared" si="9"/>
        <v>1.5999999999999999</v>
      </c>
      <c r="I12" s="30">
        <v>6.9444444444444447E-4</v>
      </c>
      <c r="J12" s="40">
        <f t="shared" si="10"/>
        <v>2.7777777777777779E-3</v>
      </c>
      <c r="K12" s="30">
        <f t="shared" si="1"/>
        <v>0.33611111111111108</v>
      </c>
      <c r="L12" s="30">
        <f t="shared" si="2"/>
        <v>0.46111111111111108</v>
      </c>
      <c r="M12" s="30">
        <f t="shared" si="3"/>
        <v>0.51666666666666672</v>
      </c>
      <c r="N12" s="30">
        <f t="shared" si="4"/>
        <v>0.55833333333333335</v>
      </c>
      <c r="O12" s="30">
        <f t="shared" si="5"/>
        <v>0.6</v>
      </c>
      <c r="P12" s="30">
        <f t="shared" si="6"/>
        <v>0.6694444444444444</v>
      </c>
      <c r="Q12" s="31">
        <f t="shared" si="11"/>
        <v>0.7319444444444444</v>
      </c>
    </row>
    <row r="13" spans="1:17" ht="15" customHeight="1" x14ac:dyDescent="0.25">
      <c r="A13" s="54">
        <f t="shared" si="7"/>
        <v>5</v>
      </c>
      <c r="B13" s="73" t="s">
        <v>54</v>
      </c>
      <c r="C13" s="59" t="s">
        <v>120</v>
      </c>
      <c r="D13" s="59" t="s">
        <v>123</v>
      </c>
      <c r="E13" s="60" t="s">
        <v>55</v>
      </c>
      <c r="F13" s="63" t="str">
        <f t="shared" ref="F13:F56" si="12">IF(G13&gt;2.9,G13/I13/24,"-")</f>
        <v>-</v>
      </c>
      <c r="G13" s="62">
        <v>0.7</v>
      </c>
      <c r="H13" s="61">
        <f t="shared" si="9"/>
        <v>2.2999999999999998</v>
      </c>
      <c r="I13" s="30">
        <v>6.9444444444444447E-4</v>
      </c>
      <c r="J13" s="40">
        <f t="shared" si="10"/>
        <v>3.4722222222222225E-3</v>
      </c>
      <c r="K13" s="30">
        <f t="shared" si="1"/>
        <v>0.33680555555555552</v>
      </c>
      <c r="L13" s="30">
        <f t="shared" si="2"/>
        <v>0.46180555555555552</v>
      </c>
      <c r="M13" s="30">
        <f t="shared" si="3"/>
        <v>0.51736111111111116</v>
      </c>
      <c r="N13" s="30">
        <f t="shared" si="4"/>
        <v>0.55902777777777779</v>
      </c>
      <c r="O13" s="30">
        <f t="shared" si="5"/>
        <v>0.60069444444444442</v>
      </c>
      <c r="P13" s="30">
        <f t="shared" si="6"/>
        <v>0.67013888888888884</v>
      </c>
      <c r="Q13" s="31">
        <f t="shared" si="11"/>
        <v>0.73263888888888884</v>
      </c>
    </row>
    <row r="14" spans="1:17" ht="15" customHeight="1" x14ac:dyDescent="0.25">
      <c r="A14" s="54">
        <f t="shared" si="7"/>
        <v>6</v>
      </c>
      <c r="B14" s="73" t="s">
        <v>80</v>
      </c>
      <c r="C14" s="59" t="s">
        <v>112</v>
      </c>
      <c r="D14" s="59" t="s">
        <v>124</v>
      </c>
      <c r="E14" s="60" t="s">
        <v>55</v>
      </c>
      <c r="F14" s="63" t="str">
        <f t="shared" si="12"/>
        <v>-</v>
      </c>
      <c r="G14" s="62">
        <v>0.5</v>
      </c>
      <c r="H14" s="61">
        <f t="shared" si="9"/>
        <v>2.8</v>
      </c>
      <c r="I14" s="30">
        <v>6.9444444444444447E-4</v>
      </c>
      <c r="J14" s="40">
        <f t="shared" si="10"/>
        <v>4.1666666666666666E-3</v>
      </c>
      <c r="K14" s="30">
        <f t="shared" si="1"/>
        <v>0.33749999999999997</v>
      </c>
      <c r="L14" s="30">
        <f t="shared" si="2"/>
        <v>0.46249999999999997</v>
      </c>
      <c r="M14" s="30">
        <f t="shared" si="3"/>
        <v>0.5180555555555556</v>
      </c>
      <c r="N14" s="30">
        <f t="shared" si="4"/>
        <v>0.55972222222222223</v>
      </c>
      <c r="O14" s="30">
        <f t="shared" si="5"/>
        <v>0.60138888888888886</v>
      </c>
      <c r="P14" s="30">
        <f t="shared" si="6"/>
        <v>0.67083333333333328</v>
      </c>
      <c r="Q14" s="31">
        <f t="shared" si="11"/>
        <v>0.73333333333333328</v>
      </c>
    </row>
    <row r="15" spans="1:17" ht="15" customHeight="1" x14ac:dyDescent="0.25">
      <c r="A15" s="54">
        <f t="shared" si="7"/>
        <v>7</v>
      </c>
      <c r="B15" s="73" t="s">
        <v>56</v>
      </c>
      <c r="C15" s="59" t="s">
        <v>112</v>
      </c>
      <c r="D15" s="59" t="s">
        <v>125</v>
      </c>
      <c r="E15" s="60" t="s">
        <v>55</v>
      </c>
      <c r="F15" s="63" t="str">
        <f t="shared" si="12"/>
        <v>-</v>
      </c>
      <c r="G15" s="62">
        <v>1.4</v>
      </c>
      <c r="H15" s="61">
        <f t="shared" ref="H15:H56" si="13">H14+G15</f>
        <v>4.1999999999999993</v>
      </c>
      <c r="I15" s="30">
        <v>1.3888888888888889E-3</v>
      </c>
      <c r="J15" s="40">
        <f t="shared" si="10"/>
        <v>5.5555555555555558E-3</v>
      </c>
      <c r="K15" s="30">
        <f t="shared" si="1"/>
        <v>0.33888888888888885</v>
      </c>
      <c r="L15" s="30">
        <f t="shared" si="2"/>
        <v>0.46388888888888885</v>
      </c>
      <c r="M15" s="30">
        <f t="shared" si="3"/>
        <v>0.51944444444444449</v>
      </c>
      <c r="N15" s="30">
        <f t="shared" si="4"/>
        <v>0.56111111111111112</v>
      </c>
      <c r="O15" s="30">
        <f t="shared" si="5"/>
        <v>0.60277777777777775</v>
      </c>
      <c r="P15" s="30">
        <f t="shared" si="6"/>
        <v>0.67222222222222217</v>
      </c>
      <c r="Q15" s="31">
        <f t="shared" si="11"/>
        <v>0.73472222222222217</v>
      </c>
    </row>
    <row r="16" spans="1:17" ht="15" customHeight="1" x14ac:dyDescent="0.25">
      <c r="A16" s="54">
        <f t="shared" si="7"/>
        <v>8</v>
      </c>
      <c r="B16" s="73" t="s">
        <v>57</v>
      </c>
      <c r="C16" s="59" t="s">
        <v>112</v>
      </c>
      <c r="D16" s="59" t="s">
        <v>126</v>
      </c>
      <c r="E16" s="60" t="s">
        <v>55</v>
      </c>
      <c r="F16" s="63" t="str">
        <f t="shared" si="12"/>
        <v>-</v>
      </c>
      <c r="G16" s="62">
        <v>0.7</v>
      </c>
      <c r="H16" s="61">
        <f t="shared" si="13"/>
        <v>4.8999999999999995</v>
      </c>
      <c r="I16" s="30">
        <v>1.3888888888888889E-3</v>
      </c>
      <c r="J16" s="40">
        <f t="shared" si="10"/>
        <v>6.9444444444444449E-3</v>
      </c>
      <c r="K16" s="30">
        <f t="shared" si="1"/>
        <v>0.34027777777777773</v>
      </c>
      <c r="L16" s="30">
        <f t="shared" si="2"/>
        <v>0.46527777777777773</v>
      </c>
      <c r="M16" s="30">
        <f t="shared" si="3"/>
        <v>0.52083333333333337</v>
      </c>
      <c r="N16" s="30">
        <f t="shared" si="4"/>
        <v>0.5625</v>
      </c>
      <c r="O16" s="30">
        <f t="shared" si="5"/>
        <v>0.60416666666666663</v>
      </c>
      <c r="P16" s="30">
        <f t="shared" si="6"/>
        <v>0.67361111111111105</v>
      </c>
      <c r="Q16" s="31">
        <f t="shared" si="11"/>
        <v>0.73611111111111105</v>
      </c>
    </row>
    <row r="17" spans="1:17" ht="15" customHeight="1" x14ac:dyDescent="0.25">
      <c r="A17" s="54">
        <f t="shared" si="7"/>
        <v>9</v>
      </c>
      <c r="B17" s="73" t="s">
        <v>58</v>
      </c>
      <c r="C17" s="59" t="s">
        <v>112</v>
      </c>
      <c r="D17" s="59" t="s">
        <v>127</v>
      </c>
      <c r="E17" s="60" t="s">
        <v>55</v>
      </c>
      <c r="F17" s="63" t="str">
        <f t="shared" si="12"/>
        <v>-</v>
      </c>
      <c r="G17" s="62">
        <v>0.3</v>
      </c>
      <c r="H17" s="61">
        <f t="shared" si="13"/>
        <v>5.1999999999999993</v>
      </c>
      <c r="I17" s="30">
        <v>6.9444444444444447E-4</v>
      </c>
      <c r="J17" s="40">
        <f t="shared" si="10"/>
        <v>7.6388888888888895E-3</v>
      </c>
      <c r="K17" s="30">
        <f t="shared" si="1"/>
        <v>0.34097222222222218</v>
      </c>
      <c r="L17" s="30">
        <f t="shared" si="2"/>
        <v>0.46597222222222218</v>
      </c>
      <c r="M17" s="30">
        <f t="shared" si="3"/>
        <v>0.52152777777777781</v>
      </c>
      <c r="N17" s="30">
        <f t="shared" si="4"/>
        <v>0.56319444444444444</v>
      </c>
      <c r="O17" s="30">
        <f t="shared" si="5"/>
        <v>0.60486111111111107</v>
      </c>
      <c r="P17" s="30">
        <f t="shared" si="6"/>
        <v>0.67430555555555549</v>
      </c>
      <c r="Q17" s="31">
        <f t="shared" si="11"/>
        <v>0.73680555555555549</v>
      </c>
    </row>
    <row r="18" spans="1:17" ht="15" customHeight="1" x14ac:dyDescent="0.25">
      <c r="A18" s="54">
        <f t="shared" si="7"/>
        <v>10</v>
      </c>
      <c r="B18" s="73" t="s">
        <v>59</v>
      </c>
      <c r="C18" s="59" t="s">
        <v>112</v>
      </c>
      <c r="D18" s="59" t="s">
        <v>128</v>
      </c>
      <c r="E18" s="60" t="s">
        <v>55</v>
      </c>
      <c r="F18" s="63" t="str">
        <f t="shared" si="12"/>
        <v>-</v>
      </c>
      <c r="G18" s="62">
        <v>1.1000000000000001</v>
      </c>
      <c r="H18" s="61">
        <f t="shared" si="13"/>
        <v>6.2999999999999989</v>
      </c>
      <c r="I18" s="30">
        <v>1.3888888888888889E-3</v>
      </c>
      <c r="J18" s="40">
        <f t="shared" si="10"/>
        <v>9.0277777777777787E-3</v>
      </c>
      <c r="K18" s="30">
        <f t="shared" si="1"/>
        <v>0.34236111111111106</v>
      </c>
      <c r="L18" s="30">
        <f t="shared" si="2"/>
        <v>0.46736111111111106</v>
      </c>
      <c r="M18" s="30">
        <f t="shared" si="3"/>
        <v>0.5229166666666667</v>
      </c>
      <c r="N18" s="30">
        <f t="shared" si="4"/>
        <v>0.56458333333333333</v>
      </c>
      <c r="O18" s="30">
        <f t="shared" si="5"/>
        <v>0.60624999999999996</v>
      </c>
      <c r="P18" s="30">
        <f t="shared" si="6"/>
        <v>0.67569444444444438</v>
      </c>
      <c r="Q18" s="31">
        <f t="shared" si="11"/>
        <v>0.73819444444444438</v>
      </c>
    </row>
    <row r="19" spans="1:17" ht="15" customHeight="1" x14ac:dyDescent="0.25">
      <c r="A19" s="54">
        <f t="shared" si="7"/>
        <v>11</v>
      </c>
      <c r="B19" s="73" t="s">
        <v>23</v>
      </c>
      <c r="C19" s="59"/>
      <c r="D19" s="59"/>
      <c r="E19" s="60" t="s">
        <v>62</v>
      </c>
      <c r="F19" s="63" t="str">
        <f t="shared" si="12"/>
        <v>-</v>
      </c>
      <c r="G19" s="62">
        <v>2</v>
      </c>
      <c r="H19" s="61">
        <f t="shared" si="13"/>
        <v>8.2999999999999989</v>
      </c>
      <c r="I19" s="30">
        <v>1.3888888888888889E-3</v>
      </c>
      <c r="J19" s="40">
        <f t="shared" si="10"/>
        <v>1.0416666666666668E-2</v>
      </c>
      <c r="K19" s="30">
        <f t="shared" si="1"/>
        <v>0.34374999999999994</v>
      </c>
      <c r="L19" s="30">
        <f t="shared" si="2"/>
        <v>0.46874999999999994</v>
      </c>
      <c r="M19" s="30">
        <f t="shared" si="3"/>
        <v>0.52430555555555558</v>
      </c>
      <c r="N19" s="30">
        <f t="shared" si="4"/>
        <v>0.56597222222222221</v>
      </c>
      <c r="O19" s="30">
        <f t="shared" si="5"/>
        <v>0.60763888888888884</v>
      </c>
      <c r="P19" s="30">
        <f t="shared" si="6"/>
        <v>0.67708333333333326</v>
      </c>
      <c r="Q19" s="31">
        <f t="shared" si="11"/>
        <v>0.73958333333333326</v>
      </c>
    </row>
    <row r="20" spans="1:17" ht="15" customHeight="1" x14ac:dyDescent="0.25">
      <c r="A20" s="54">
        <f t="shared" si="7"/>
        <v>12</v>
      </c>
      <c r="B20" s="74" t="s">
        <v>60</v>
      </c>
      <c r="C20" s="59" t="s">
        <v>112</v>
      </c>
      <c r="D20" s="59" t="s">
        <v>129</v>
      </c>
      <c r="E20" s="60" t="s">
        <v>55</v>
      </c>
      <c r="F20" s="63" t="str">
        <f t="shared" si="12"/>
        <v>-</v>
      </c>
      <c r="G20" s="62">
        <v>2.1</v>
      </c>
      <c r="H20" s="61">
        <f t="shared" si="13"/>
        <v>10.399999999999999</v>
      </c>
      <c r="I20" s="30">
        <v>2.0833333333333333E-3</v>
      </c>
      <c r="J20" s="40">
        <f t="shared" si="10"/>
        <v>1.2500000000000001E-2</v>
      </c>
      <c r="K20" s="30">
        <f t="shared" si="1"/>
        <v>0.34583333333333327</v>
      </c>
      <c r="L20" s="30">
        <f t="shared" si="2"/>
        <v>0.47083333333333327</v>
      </c>
      <c r="M20" s="30">
        <f t="shared" si="3"/>
        <v>0.52638888888888891</v>
      </c>
      <c r="N20" s="30">
        <f t="shared" si="4"/>
        <v>0.56805555555555554</v>
      </c>
      <c r="O20" s="30">
        <f t="shared" si="5"/>
        <v>0.60972222222222217</v>
      </c>
      <c r="P20" s="30">
        <f t="shared" si="6"/>
        <v>0.67916666666666659</v>
      </c>
      <c r="Q20" s="31">
        <f t="shared" si="11"/>
        <v>0.74166666666666659</v>
      </c>
    </row>
    <row r="21" spans="1:17" ht="15" customHeight="1" x14ac:dyDescent="0.25">
      <c r="A21" s="54">
        <f t="shared" si="7"/>
        <v>13</v>
      </c>
      <c r="B21" s="75" t="s">
        <v>24</v>
      </c>
      <c r="C21" s="64"/>
      <c r="D21" s="64"/>
      <c r="E21" s="60" t="s">
        <v>62</v>
      </c>
      <c r="F21" s="63" t="str">
        <f t="shared" si="12"/>
        <v>-</v>
      </c>
      <c r="G21" s="62">
        <v>2.1</v>
      </c>
      <c r="H21" s="61">
        <f t="shared" si="13"/>
        <v>12.499999999999998</v>
      </c>
      <c r="I21" s="30">
        <v>2.0833333333333333E-3</v>
      </c>
      <c r="J21" s="40">
        <f t="shared" si="10"/>
        <v>1.4583333333333334E-2</v>
      </c>
      <c r="K21" s="30">
        <f t="shared" si="1"/>
        <v>0.3479166666666666</v>
      </c>
      <c r="L21" s="30">
        <f t="shared" si="2"/>
        <v>0.4729166666666666</v>
      </c>
      <c r="M21" s="30">
        <f t="shared" si="3"/>
        <v>0.52847222222222223</v>
      </c>
      <c r="N21" s="30">
        <f t="shared" si="4"/>
        <v>0.57013888888888886</v>
      </c>
      <c r="O21" s="30">
        <f t="shared" si="5"/>
        <v>0.61180555555555549</v>
      </c>
      <c r="P21" s="30">
        <f t="shared" si="6"/>
        <v>0.68124999999999991</v>
      </c>
      <c r="Q21" s="31">
        <f t="shared" si="11"/>
        <v>0.74374999999999991</v>
      </c>
    </row>
    <row r="22" spans="1:17" ht="15" customHeight="1" x14ac:dyDescent="0.25">
      <c r="A22" s="54">
        <f t="shared" si="7"/>
        <v>14</v>
      </c>
      <c r="B22" s="75" t="s">
        <v>25</v>
      </c>
      <c r="C22" s="64"/>
      <c r="D22" s="64"/>
      <c r="E22" s="60" t="s">
        <v>62</v>
      </c>
      <c r="F22" s="63" t="str">
        <f t="shared" si="12"/>
        <v>-</v>
      </c>
      <c r="G22" s="62">
        <v>0.7</v>
      </c>
      <c r="H22" s="61">
        <f t="shared" si="13"/>
        <v>13.199999999999998</v>
      </c>
      <c r="I22" s="30">
        <v>6.9444444444444447E-4</v>
      </c>
      <c r="J22" s="40">
        <f t="shared" si="10"/>
        <v>1.5277777777777777E-2</v>
      </c>
      <c r="K22" s="30">
        <f t="shared" si="1"/>
        <v>0.34861111111111104</v>
      </c>
      <c r="L22" s="30">
        <f t="shared" si="2"/>
        <v>0.47361111111111104</v>
      </c>
      <c r="M22" s="30">
        <f t="shared" si="3"/>
        <v>0.52916666666666667</v>
      </c>
      <c r="N22" s="30">
        <f t="shared" si="4"/>
        <v>0.5708333333333333</v>
      </c>
      <c r="O22" s="30">
        <f t="shared" si="5"/>
        <v>0.61249999999999993</v>
      </c>
      <c r="P22" s="30">
        <f t="shared" si="6"/>
        <v>0.68194444444444435</v>
      </c>
      <c r="Q22" s="31">
        <f t="shared" si="11"/>
        <v>0.74444444444444435</v>
      </c>
    </row>
    <row r="23" spans="1:17" ht="15" customHeight="1" x14ac:dyDescent="0.25">
      <c r="A23" s="54">
        <f t="shared" si="7"/>
        <v>15</v>
      </c>
      <c r="B23" s="75" t="s">
        <v>26</v>
      </c>
      <c r="C23" s="64"/>
      <c r="D23" s="64"/>
      <c r="E23" s="60" t="s">
        <v>62</v>
      </c>
      <c r="F23" s="63" t="str">
        <f t="shared" si="12"/>
        <v>-</v>
      </c>
      <c r="G23" s="62">
        <v>0.8</v>
      </c>
      <c r="H23" s="61">
        <f t="shared" si="13"/>
        <v>13.999999999999998</v>
      </c>
      <c r="I23" s="30">
        <v>1.3888888888888889E-3</v>
      </c>
      <c r="J23" s="40">
        <f t="shared" si="10"/>
        <v>1.6666666666666666E-2</v>
      </c>
      <c r="K23" s="30">
        <f t="shared" si="1"/>
        <v>0.34999999999999992</v>
      </c>
      <c r="L23" s="30">
        <f t="shared" si="2"/>
        <v>0.47499999999999992</v>
      </c>
      <c r="M23" s="30">
        <f t="shared" si="3"/>
        <v>0.53055555555555556</v>
      </c>
      <c r="N23" s="30">
        <f t="shared" si="4"/>
        <v>0.57222222222222219</v>
      </c>
      <c r="O23" s="30">
        <f t="shared" si="5"/>
        <v>0.61388888888888882</v>
      </c>
      <c r="P23" s="30">
        <f t="shared" si="6"/>
        <v>0.68333333333333324</v>
      </c>
      <c r="Q23" s="31">
        <f t="shared" si="11"/>
        <v>0.74583333333333324</v>
      </c>
    </row>
    <row r="24" spans="1:17" ht="15" customHeight="1" x14ac:dyDescent="0.25">
      <c r="A24" s="54">
        <f t="shared" si="7"/>
        <v>16</v>
      </c>
      <c r="B24" s="75" t="s">
        <v>27</v>
      </c>
      <c r="C24" s="64"/>
      <c r="D24" s="64"/>
      <c r="E24" s="60" t="s">
        <v>62</v>
      </c>
      <c r="F24" s="63" t="str">
        <f t="shared" si="12"/>
        <v>-</v>
      </c>
      <c r="G24" s="62">
        <v>1.2</v>
      </c>
      <c r="H24" s="61">
        <f t="shared" si="13"/>
        <v>15.199999999999998</v>
      </c>
      <c r="I24" s="30">
        <v>1.3888888888888889E-3</v>
      </c>
      <c r="J24" s="40">
        <f t="shared" si="10"/>
        <v>1.8055555555555554E-2</v>
      </c>
      <c r="K24" s="30">
        <f t="shared" si="1"/>
        <v>0.35138888888888881</v>
      </c>
      <c r="L24" s="30">
        <f t="shared" si="2"/>
        <v>0.47638888888888881</v>
      </c>
      <c r="M24" s="30">
        <f t="shared" si="3"/>
        <v>0.53194444444444444</v>
      </c>
      <c r="N24" s="30">
        <f t="shared" si="4"/>
        <v>0.57361111111111107</v>
      </c>
      <c r="O24" s="30">
        <f t="shared" si="5"/>
        <v>0.6152777777777777</v>
      </c>
      <c r="P24" s="30">
        <f t="shared" si="6"/>
        <v>0.68472222222222212</v>
      </c>
      <c r="Q24" s="31">
        <f t="shared" si="11"/>
        <v>0.74722222222222212</v>
      </c>
    </row>
    <row r="25" spans="1:17" ht="15" customHeight="1" x14ac:dyDescent="0.25">
      <c r="A25" s="54">
        <f t="shared" si="7"/>
        <v>17</v>
      </c>
      <c r="B25" s="75" t="s">
        <v>28</v>
      </c>
      <c r="C25" s="64"/>
      <c r="D25" s="64"/>
      <c r="E25" s="60" t="s">
        <v>62</v>
      </c>
      <c r="F25" s="63" t="str">
        <f t="shared" si="12"/>
        <v>-</v>
      </c>
      <c r="G25" s="62">
        <v>1</v>
      </c>
      <c r="H25" s="61">
        <f t="shared" si="13"/>
        <v>16.199999999999996</v>
      </c>
      <c r="I25" s="30">
        <v>6.9444444444444447E-4</v>
      </c>
      <c r="J25" s="40">
        <f t="shared" si="10"/>
        <v>1.8749999999999999E-2</v>
      </c>
      <c r="K25" s="30">
        <f t="shared" si="1"/>
        <v>0.35208333333333325</v>
      </c>
      <c r="L25" s="30">
        <f t="shared" si="2"/>
        <v>0.47708333333333325</v>
      </c>
      <c r="M25" s="30">
        <f t="shared" si="3"/>
        <v>0.53263888888888888</v>
      </c>
      <c r="N25" s="30">
        <f t="shared" si="4"/>
        <v>0.57430555555555551</v>
      </c>
      <c r="O25" s="30">
        <f t="shared" si="5"/>
        <v>0.61597222222222214</v>
      </c>
      <c r="P25" s="30">
        <f t="shared" si="6"/>
        <v>0.68541666666666656</v>
      </c>
      <c r="Q25" s="31">
        <f t="shared" si="11"/>
        <v>0.74791666666666656</v>
      </c>
    </row>
    <row r="26" spans="1:17" ht="15" customHeight="1" x14ac:dyDescent="0.25">
      <c r="A26" s="54">
        <f t="shared" si="7"/>
        <v>18</v>
      </c>
      <c r="B26" s="75" t="s">
        <v>29</v>
      </c>
      <c r="C26" s="64"/>
      <c r="D26" s="64"/>
      <c r="E26" s="60" t="s">
        <v>62</v>
      </c>
      <c r="F26" s="63" t="str">
        <f t="shared" si="12"/>
        <v>-</v>
      </c>
      <c r="G26" s="62">
        <v>1.6</v>
      </c>
      <c r="H26" s="61">
        <f t="shared" si="13"/>
        <v>17.799999999999997</v>
      </c>
      <c r="I26" s="30">
        <v>1.3888888888888889E-3</v>
      </c>
      <c r="J26" s="40">
        <f t="shared" si="10"/>
        <v>2.0138888888888887E-2</v>
      </c>
      <c r="K26" s="30">
        <f t="shared" si="1"/>
        <v>0.35347222222222213</v>
      </c>
      <c r="L26" s="30">
        <f t="shared" si="2"/>
        <v>0.47847222222222213</v>
      </c>
      <c r="M26" s="30">
        <f t="shared" si="3"/>
        <v>0.53402777777777777</v>
      </c>
      <c r="N26" s="30">
        <f t="shared" si="4"/>
        <v>0.5756944444444444</v>
      </c>
      <c r="O26" s="30">
        <f t="shared" si="5"/>
        <v>0.61736111111111103</v>
      </c>
      <c r="P26" s="30">
        <f t="shared" si="6"/>
        <v>0.68680555555555545</v>
      </c>
      <c r="Q26" s="31">
        <f t="shared" si="11"/>
        <v>0.74930555555555545</v>
      </c>
    </row>
    <row r="27" spans="1:17" ht="15" customHeight="1" x14ac:dyDescent="0.25">
      <c r="A27" s="101">
        <v>19</v>
      </c>
      <c r="B27" s="107" t="s">
        <v>134</v>
      </c>
      <c r="C27" s="64" t="s">
        <v>112</v>
      </c>
      <c r="D27" s="108" t="s">
        <v>135</v>
      </c>
      <c r="E27" s="60" t="s">
        <v>55</v>
      </c>
      <c r="F27" s="63" t="str">
        <f t="shared" si="12"/>
        <v>-</v>
      </c>
      <c r="G27" s="62">
        <v>0.5</v>
      </c>
      <c r="H27" s="61">
        <f>H26+G27</f>
        <v>18.299999999999997</v>
      </c>
      <c r="I27" s="30">
        <v>6.9444444444444447E-4</v>
      </c>
      <c r="J27" s="40">
        <f>I27+J26</f>
        <v>2.0833333333333332E-2</v>
      </c>
      <c r="K27" s="30">
        <f>K26+I27</f>
        <v>0.35416666666666657</v>
      </c>
      <c r="L27" s="30">
        <f>L26+I27</f>
        <v>0.47916666666666657</v>
      </c>
      <c r="M27" s="30">
        <f>M26+I27</f>
        <v>0.53472222222222221</v>
      </c>
      <c r="N27" s="30">
        <f>N26+I27</f>
        <v>0.57638888888888884</v>
      </c>
      <c r="O27" s="30">
        <f>O26+I27</f>
        <v>0.61805555555555547</v>
      </c>
      <c r="P27" s="30">
        <f>P26+I27</f>
        <v>0.68749999999999989</v>
      </c>
      <c r="Q27" s="31">
        <f>Q26+I27</f>
        <v>0.74999999999999989</v>
      </c>
    </row>
    <row r="28" spans="1:17" ht="15" customHeight="1" x14ac:dyDescent="0.25">
      <c r="A28" s="54">
        <v>20</v>
      </c>
      <c r="B28" s="72" t="s">
        <v>63</v>
      </c>
      <c r="C28" s="65" t="s">
        <v>112</v>
      </c>
      <c r="D28" s="106" t="s">
        <v>130</v>
      </c>
      <c r="E28" s="66" t="s">
        <v>55</v>
      </c>
      <c r="F28" s="63" t="str">
        <f t="shared" si="12"/>
        <v>-</v>
      </c>
      <c r="G28" s="62">
        <v>0.7</v>
      </c>
      <c r="H28" s="61">
        <f>H27+G28</f>
        <v>18.999999999999996</v>
      </c>
      <c r="I28" s="30">
        <v>6.9444444444444447E-4</v>
      </c>
      <c r="J28" s="40">
        <f>I28+J27</f>
        <v>2.1527777777777778E-2</v>
      </c>
      <c r="K28" s="30">
        <f>K27+I28</f>
        <v>0.35486111111111102</v>
      </c>
      <c r="L28" s="30">
        <f>L27+I28</f>
        <v>0.47986111111111102</v>
      </c>
      <c r="M28" s="30">
        <f>M27+I28</f>
        <v>0.53541666666666665</v>
      </c>
      <c r="N28" s="30">
        <f>N27+I28</f>
        <v>0.57708333333333328</v>
      </c>
      <c r="O28" s="30">
        <f>O27+I28</f>
        <v>0.61874999999999991</v>
      </c>
      <c r="P28" s="30">
        <f>P27+I28</f>
        <v>0.68819444444444433</v>
      </c>
      <c r="Q28" s="31">
        <f>SUM(Q27+I28)</f>
        <v>0.75069444444444433</v>
      </c>
    </row>
    <row r="29" spans="1:17" ht="15" customHeight="1" x14ac:dyDescent="0.25">
      <c r="A29" s="54">
        <f t="shared" si="7"/>
        <v>21</v>
      </c>
      <c r="B29" s="73" t="s">
        <v>64</v>
      </c>
      <c r="C29" s="45" t="s">
        <v>112</v>
      </c>
      <c r="D29" s="45" t="s">
        <v>131</v>
      </c>
      <c r="E29" s="105" t="s">
        <v>55</v>
      </c>
      <c r="F29" s="63" t="str">
        <f t="shared" si="12"/>
        <v>-</v>
      </c>
      <c r="G29" s="62">
        <v>2.2999999999999998</v>
      </c>
      <c r="H29" s="61">
        <f t="shared" si="13"/>
        <v>21.299999999999997</v>
      </c>
      <c r="I29" s="30">
        <v>2.0833333333333333E-3</v>
      </c>
      <c r="J29" s="40">
        <f t="shared" si="10"/>
        <v>2.361111111111111E-2</v>
      </c>
      <c r="K29" s="30">
        <f t="shared" si="1"/>
        <v>0.35694444444444434</v>
      </c>
      <c r="L29" s="30">
        <f t="shared" si="2"/>
        <v>0.48194444444444434</v>
      </c>
      <c r="M29" s="30">
        <f t="shared" si="3"/>
        <v>0.53749999999999998</v>
      </c>
      <c r="N29" s="30">
        <f t="shared" si="4"/>
        <v>0.57916666666666661</v>
      </c>
      <c r="O29" s="30">
        <f t="shared" si="5"/>
        <v>0.62083333333333324</v>
      </c>
      <c r="P29" s="30">
        <f t="shared" ref="P29:P39" si="14">P28+I29</f>
        <v>0.69027777777777766</v>
      </c>
      <c r="Q29" s="31">
        <f t="shared" si="11"/>
        <v>0.75277777777777766</v>
      </c>
    </row>
    <row r="30" spans="1:17" ht="15" customHeight="1" x14ac:dyDescent="0.25">
      <c r="A30" s="54">
        <f t="shared" si="7"/>
        <v>22</v>
      </c>
      <c r="B30" s="73" t="s">
        <v>65</v>
      </c>
      <c r="C30" s="45" t="s">
        <v>112</v>
      </c>
      <c r="D30" s="45" t="s">
        <v>132</v>
      </c>
      <c r="E30" s="105" t="s">
        <v>55</v>
      </c>
      <c r="F30" s="63" t="str">
        <f t="shared" si="12"/>
        <v>-</v>
      </c>
      <c r="G30" s="62">
        <v>1.9</v>
      </c>
      <c r="H30" s="61">
        <f t="shared" si="13"/>
        <v>23.199999999999996</v>
      </c>
      <c r="I30" s="30">
        <v>1.3888888888888889E-3</v>
      </c>
      <c r="J30" s="40">
        <f t="shared" si="10"/>
        <v>2.4999999999999998E-2</v>
      </c>
      <c r="K30" s="30">
        <f t="shared" si="1"/>
        <v>0.35833333333333323</v>
      </c>
      <c r="L30" s="30">
        <f t="shared" si="2"/>
        <v>0.48333333333333323</v>
      </c>
      <c r="M30" s="30">
        <f t="shared" si="3"/>
        <v>0.53888888888888886</v>
      </c>
      <c r="N30" s="30">
        <f t="shared" si="4"/>
        <v>0.58055555555555549</v>
      </c>
      <c r="O30" s="30">
        <f t="shared" si="5"/>
        <v>0.62222222222222212</v>
      </c>
      <c r="P30" s="30">
        <f t="shared" si="14"/>
        <v>0.69166666666666654</v>
      </c>
      <c r="Q30" s="31">
        <f t="shared" si="11"/>
        <v>0.75416666666666654</v>
      </c>
    </row>
    <row r="31" spans="1:17" ht="15" customHeight="1" x14ac:dyDescent="0.25">
      <c r="A31" s="54">
        <f t="shared" si="7"/>
        <v>23</v>
      </c>
      <c r="B31" s="73" t="s">
        <v>66</v>
      </c>
      <c r="C31" s="45" t="s">
        <v>112</v>
      </c>
      <c r="D31" s="45" t="s">
        <v>133</v>
      </c>
      <c r="E31" s="105" t="s">
        <v>55</v>
      </c>
      <c r="F31" s="63" t="str">
        <f t="shared" si="12"/>
        <v>-</v>
      </c>
      <c r="G31" s="62">
        <v>0.9</v>
      </c>
      <c r="H31" s="61">
        <f t="shared" si="13"/>
        <v>24.099999999999994</v>
      </c>
      <c r="I31" s="30">
        <v>1.3888888888888889E-3</v>
      </c>
      <c r="J31" s="40">
        <f t="shared" si="10"/>
        <v>2.6388888888888885E-2</v>
      </c>
      <c r="K31" s="30">
        <f t="shared" si="1"/>
        <v>0.35972222222222211</v>
      </c>
      <c r="L31" s="30">
        <f t="shared" si="2"/>
        <v>0.48472222222222211</v>
      </c>
      <c r="M31" s="30">
        <f t="shared" si="3"/>
        <v>0.54027777777777775</v>
      </c>
      <c r="N31" s="30">
        <f t="shared" si="4"/>
        <v>0.58194444444444438</v>
      </c>
      <c r="O31" s="30">
        <f t="shared" si="5"/>
        <v>0.62361111111111101</v>
      </c>
      <c r="P31" s="30">
        <f t="shared" si="14"/>
        <v>0.69305555555555542</v>
      </c>
      <c r="Q31" s="31">
        <f t="shared" si="11"/>
        <v>0.75555555555555542</v>
      </c>
    </row>
    <row r="32" spans="1:17" ht="15" customHeight="1" x14ac:dyDescent="0.25">
      <c r="A32" s="54">
        <f t="shared" si="7"/>
        <v>24</v>
      </c>
      <c r="B32" s="76" t="s">
        <v>30</v>
      </c>
      <c r="C32" s="45" t="s">
        <v>133</v>
      </c>
      <c r="D32" s="45"/>
      <c r="E32" s="105" t="s">
        <v>61</v>
      </c>
      <c r="F32" s="63" t="str">
        <f t="shared" si="12"/>
        <v>-</v>
      </c>
      <c r="G32" s="62">
        <v>0.9</v>
      </c>
      <c r="H32" s="61">
        <f t="shared" si="13"/>
        <v>24.999999999999993</v>
      </c>
      <c r="I32" s="30">
        <v>1.3888888888888889E-3</v>
      </c>
      <c r="J32" s="40">
        <f t="shared" si="10"/>
        <v>2.7777777777777773E-2</v>
      </c>
      <c r="K32" s="30">
        <f t="shared" si="1"/>
        <v>0.36111111111111099</v>
      </c>
      <c r="L32" s="30">
        <f t="shared" si="2"/>
        <v>0.48611111111111099</v>
      </c>
      <c r="M32" s="30">
        <f t="shared" si="3"/>
        <v>0.54166666666666663</v>
      </c>
      <c r="N32" s="30">
        <f t="shared" si="4"/>
        <v>0.58333333333333326</v>
      </c>
      <c r="O32" s="30">
        <f t="shared" si="5"/>
        <v>0.62499999999999989</v>
      </c>
      <c r="P32" s="30">
        <f t="shared" si="14"/>
        <v>0.69444444444444431</v>
      </c>
      <c r="Q32" s="31">
        <f t="shared" si="11"/>
        <v>0.75694444444444431</v>
      </c>
    </row>
    <row r="33" spans="1:17" ht="15" customHeight="1" x14ac:dyDescent="0.25">
      <c r="A33" s="54">
        <f t="shared" si="7"/>
        <v>25</v>
      </c>
      <c r="B33" s="77" t="s">
        <v>81</v>
      </c>
      <c r="C33" s="45" t="s">
        <v>133</v>
      </c>
      <c r="D33" s="45"/>
      <c r="E33" s="105" t="s">
        <v>61</v>
      </c>
      <c r="F33" s="63" t="str">
        <f t="shared" si="12"/>
        <v>-</v>
      </c>
      <c r="G33" s="62">
        <v>1.5</v>
      </c>
      <c r="H33" s="61">
        <f t="shared" si="13"/>
        <v>26.499999999999993</v>
      </c>
      <c r="I33" s="30">
        <v>1.3888888888888889E-3</v>
      </c>
      <c r="J33" s="40">
        <f t="shared" si="10"/>
        <v>2.916666666666666E-2</v>
      </c>
      <c r="K33" s="30">
        <f t="shared" si="1"/>
        <v>0.36249999999999988</v>
      </c>
      <c r="L33" s="30">
        <f t="shared" si="2"/>
        <v>0.48749999999999988</v>
      </c>
      <c r="M33" s="30">
        <f t="shared" si="3"/>
        <v>0.54305555555555551</v>
      </c>
      <c r="N33" s="30">
        <f t="shared" si="4"/>
        <v>0.58472222222222214</v>
      </c>
      <c r="O33" s="30">
        <f t="shared" si="5"/>
        <v>0.62638888888888877</v>
      </c>
      <c r="P33" s="30">
        <f t="shared" si="14"/>
        <v>0.69583333333333319</v>
      </c>
      <c r="Q33" s="31">
        <f t="shared" si="11"/>
        <v>0.75833333333333319</v>
      </c>
    </row>
    <row r="34" spans="1:17" ht="15" customHeight="1" x14ac:dyDescent="0.25">
      <c r="A34" s="54">
        <f t="shared" si="7"/>
        <v>26</v>
      </c>
      <c r="B34" s="77" t="s">
        <v>82</v>
      </c>
      <c r="C34" s="45" t="s">
        <v>133</v>
      </c>
      <c r="D34" s="45"/>
      <c r="E34" s="105" t="s">
        <v>61</v>
      </c>
      <c r="F34" s="63" t="str">
        <f t="shared" si="12"/>
        <v>-</v>
      </c>
      <c r="G34" s="62">
        <v>1.5</v>
      </c>
      <c r="H34" s="61">
        <f t="shared" si="13"/>
        <v>27.999999999999993</v>
      </c>
      <c r="I34" s="30">
        <v>1.3888888888888889E-3</v>
      </c>
      <c r="J34" s="40">
        <f t="shared" si="10"/>
        <v>3.0555555555555548E-2</v>
      </c>
      <c r="K34" s="30">
        <f>K33+I34</f>
        <v>0.36388888888888876</v>
      </c>
      <c r="L34" s="30">
        <f>L33+I34</f>
        <v>0.48888888888888876</v>
      </c>
      <c r="M34" s="30">
        <f>M33+I34</f>
        <v>0.5444444444444444</v>
      </c>
      <c r="N34" s="30">
        <f>N33+I34</f>
        <v>0.58611111111111103</v>
      </c>
      <c r="O34" s="30">
        <f>O33+I34</f>
        <v>0.62777777777777766</v>
      </c>
      <c r="P34" s="30">
        <f>P33+I34</f>
        <v>0.69722222222222208</v>
      </c>
      <c r="Q34" s="31">
        <f t="shared" si="11"/>
        <v>0.75972222222222208</v>
      </c>
    </row>
    <row r="35" spans="1:17" ht="15" customHeight="1" x14ac:dyDescent="0.25">
      <c r="A35" s="54">
        <f t="shared" si="7"/>
        <v>27</v>
      </c>
      <c r="B35" s="77" t="s">
        <v>83</v>
      </c>
      <c r="C35" s="45" t="s">
        <v>133</v>
      </c>
      <c r="D35" s="45"/>
      <c r="E35" s="105" t="s">
        <v>61</v>
      </c>
      <c r="F35" s="63" t="str">
        <f t="shared" si="12"/>
        <v>-</v>
      </c>
      <c r="G35" s="62">
        <v>2.1</v>
      </c>
      <c r="H35" s="61">
        <f t="shared" si="13"/>
        <v>30.099999999999994</v>
      </c>
      <c r="I35" s="30">
        <v>2.0833333333333333E-3</v>
      </c>
      <c r="J35" s="40">
        <f t="shared" si="10"/>
        <v>3.2638888888888884E-2</v>
      </c>
      <c r="K35" s="30">
        <f t="shared" si="1"/>
        <v>0.36597222222222209</v>
      </c>
      <c r="L35" s="30">
        <f t="shared" si="2"/>
        <v>0.49097222222222209</v>
      </c>
      <c r="M35" s="30">
        <f t="shared" si="3"/>
        <v>0.54652777777777772</v>
      </c>
      <c r="N35" s="30">
        <f t="shared" si="4"/>
        <v>0.58819444444444435</v>
      </c>
      <c r="O35" s="30">
        <f t="shared" si="5"/>
        <v>0.62986111111111098</v>
      </c>
      <c r="P35" s="30">
        <f t="shared" si="14"/>
        <v>0.6993055555555554</v>
      </c>
      <c r="Q35" s="31">
        <f t="shared" si="11"/>
        <v>0.7618055555555554</v>
      </c>
    </row>
    <row r="36" spans="1:17" ht="15" customHeight="1" x14ac:dyDescent="0.25">
      <c r="A36" s="54">
        <f t="shared" si="7"/>
        <v>28</v>
      </c>
      <c r="B36" s="77" t="s">
        <v>84</v>
      </c>
      <c r="C36" s="45" t="s">
        <v>133</v>
      </c>
      <c r="D36" s="45"/>
      <c r="E36" s="105" t="s">
        <v>61</v>
      </c>
      <c r="F36" s="63" t="str">
        <f t="shared" si="12"/>
        <v>-</v>
      </c>
      <c r="G36" s="62">
        <v>2.8</v>
      </c>
      <c r="H36" s="61">
        <f t="shared" si="13"/>
        <v>32.899999999999991</v>
      </c>
      <c r="I36" s="30">
        <v>2.0833333333333333E-3</v>
      </c>
      <c r="J36" s="40">
        <f t="shared" si="10"/>
        <v>3.4722222222222217E-2</v>
      </c>
      <c r="K36" s="30">
        <f t="shared" si="1"/>
        <v>0.36805555555555541</v>
      </c>
      <c r="L36" s="30">
        <f t="shared" si="2"/>
        <v>0.49305555555555541</v>
      </c>
      <c r="M36" s="30">
        <f t="shared" si="3"/>
        <v>0.54861111111111105</v>
      </c>
      <c r="N36" s="30">
        <f t="shared" si="4"/>
        <v>0.59027777777777768</v>
      </c>
      <c r="O36" s="30">
        <f t="shared" si="5"/>
        <v>0.63194444444444431</v>
      </c>
      <c r="P36" s="30">
        <f t="shared" si="14"/>
        <v>0.70138888888888873</v>
      </c>
      <c r="Q36" s="31">
        <f t="shared" ref="Q36:Q39" si="15">SUM(Q35+I36)</f>
        <v>0.76388888888888873</v>
      </c>
    </row>
    <row r="37" spans="1:17" ht="15" customHeight="1" x14ac:dyDescent="0.25">
      <c r="A37" s="54">
        <f t="shared" si="7"/>
        <v>29</v>
      </c>
      <c r="B37" s="77" t="s">
        <v>85</v>
      </c>
      <c r="C37" s="45"/>
      <c r="D37" s="45"/>
      <c r="E37" s="105" t="s">
        <v>62</v>
      </c>
      <c r="F37" s="63" t="str">
        <f t="shared" si="12"/>
        <v>-</v>
      </c>
      <c r="G37" s="62">
        <v>0.5</v>
      </c>
      <c r="H37" s="61">
        <f t="shared" si="13"/>
        <v>33.399999999999991</v>
      </c>
      <c r="I37" s="30">
        <v>6.9444444444444447E-4</v>
      </c>
      <c r="J37" s="40">
        <f t="shared" si="10"/>
        <v>3.5416666666666659E-2</v>
      </c>
      <c r="K37" s="30">
        <f t="shared" si="1"/>
        <v>0.36874999999999986</v>
      </c>
      <c r="L37" s="30">
        <f t="shared" si="2"/>
        <v>0.49374999999999986</v>
      </c>
      <c r="M37" s="30">
        <f t="shared" si="3"/>
        <v>0.54930555555555549</v>
      </c>
      <c r="N37" s="30">
        <f t="shared" si="4"/>
        <v>0.59097222222222212</v>
      </c>
      <c r="O37" s="30">
        <f t="shared" si="5"/>
        <v>0.63263888888888875</v>
      </c>
      <c r="P37" s="30">
        <f t="shared" si="14"/>
        <v>0.70208333333333317</v>
      </c>
      <c r="Q37" s="31">
        <f t="shared" si="15"/>
        <v>0.76458333333333317</v>
      </c>
    </row>
    <row r="38" spans="1:17" ht="15" customHeight="1" x14ac:dyDescent="0.25">
      <c r="A38" s="54">
        <f t="shared" si="7"/>
        <v>30</v>
      </c>
      <c r="B38" s="77" t="s">
        <v>86</v>
      </c>
      <c r="C38" s="45"/>
      <c r="D38" s="45"/>
      <c r="E38" s="105" t="s">
        <v>62</v>
      </c>
      <c r="F38" s="63">
        <f t="shared" si="12"/>
        <v>51</v>
      </c>
      <c r="G38" s="62">
        <v>3.4</v>
      </c>
      <c r="H38" s="61">
        <f t="shared" si="13"/>
        <v>36.79999999999999</v>
      </c>
      <c r="I38" s="30">
        <v>2.7777777777777779E-3</v>
      </c>
      <c r="J38" s="40">
        <f t="shared" si="10"/>
        <v>3.8194444444444434E-2</v>
      </c>
      <c r="K38" s="30">
        <f t="shared" si="1"/>
        <v>0.37152777777777762</v>
      </c>
      <c r="L38" s="30">
        <f t="shared" si="2"/>
        <v>0.49652777777777762</v>
      </c>
      <c r="M38" s="30">
        <f t="shared" si="3"/>
        <v>0.55208333333333326</v>
      </c>
      <c r="N38" s="30">
        <f t="shared" si="4"/>
        <v>0.59374999999999989</v>
      </c>
      <c r="O38" s="30">
        <f t="shared" si="5"/>
        <v>0.63541666666666652</v>
      </c>
      <c r="P38" s="30">
        <f t="shared" si="14"/>
        <v>0.70486111111111094</v>
      </c>
      <c r="Q38" s="31">
        <f t="shared" si="15"/>
        <v>0.76736111111111094</v>
      </c>
    </row>
    <row r="39" spans="1:17" ht="15" customHeight="1" x14ac:dyDescent="0.25">
      <c r="A39" s="54">
        <f t="shared" si="7"/>
        <v>31</v>
      </c>
      <c r="B39" s="77" t="s">
        <v>32</v>
      </c>
      <c r="C39" s="45"/>
      <c r="D39" s="45"/>
      <c r="E39" s="105" t="s">
        <v>62</v>
      </c>
      <c r="F39" s="63" t="str">
        <f t="shared" si="12"/>
        <v>-</v>
      </c>
      <c r="G39" s="62">
        <v>1.3</v>
      </c>
      <c r="H39" s="61">
        <f t="shared" si="13"/>
        <v>38.099999999999987</v>
      </c>
      <c r="I39" s="30">
        <v>1.3888888888888889E-3</v>
      </c>
      <c r="J39" s="40">
        <f t="shared" si="10"/>
        <v>3.9583333333333325E-2</v>
      </c>
      <c r="K39" s="30">
        <f t="shared" si="1"/>
        <v>0.37291666666666651</v>
      </c>
      <c r="L39" s="30">
        <f t="shared" si="2"/>
        <v>0.49791666666666651</v>
      </c>
      <c r="M39" s="30">
        <f t="shared" si="3"/>
        <v>0.55347222222222214</v>
      </c>
      <c r="N39" s="30">
        <f t="shared" si="4"/>
        <v>0.59513888888888877</v>
      </c>
      <c r="O39" s="30">
        <f t="shared" si="5"/>
        <v>0.6368055555555554</v>
      </c>
      <c r="P39" s="30">
        <f t="shared" si="14"/>
        <v>0.70624999999999982</v>
      </c>
      <c r="Q39" s="31">
        <f t="shared" si="15"/>
        <v>0.76874999999999982</v>
      </c>
    </row>
    <row r="40" spans="1:17" ht="15" customHeight="1" x14ac:dyDescent="0.25">
      <c r="A40" s="54">
        <f t="shared" si="7"/>
        <v>32</v>
      </c>
      <c r="B40" s="77" t="s">
        <v>31</v>
      </c>
      <c r="C40" s="45"/>
      <c r="D40" s="45"/>
      <c r="E40" s="105" t="s">
        <v>62</v>
      </c>
      <c r="F40" s="63" t="str">
        <f t="shared" si="12"/>
        <v>-</v>
      </c>
      <c r="G40" s="62">
        <v>1</v>
      </c>
      <c r="H40" s="61">
        <f t="shared" si="13"/>
        <v>39.099999999999987</v>
      </c>
      <c r="I40" s="30">
        <v>1.3888888888888889E-3</v>
      </c>
      <c r="J40" s="40">
        <f t="shared" si="10"/>
        <v>4.0972222222222215E-2</v>
      </c>
      <c r="K40" s="30">
        <f t="shared" ref="K40:K51" si="16">K39+I40</f>
        <v>0.37430555555555539</v>
      </c>
      <c r="L40" s="30">
        <f t="shared" ref="L40:L51" si="17">L39+I40</f>
        <v>0.49930555555555539</v>
      </c>
      <c r="M40" s="30">
        <f t="shared" ref="M40:M51" si="18">M39+I40</f>
        <v>0.55486111111111103</v>
      </c>
      <c r="N40" s="30">
        <f t="shared" ref="N40:N51" si="19">N39+I40</f>
        <v>0.59652777777777766</v>
      </c>
      <c r="O40" s="30">
        <f t="shared" ref="O40:O51" si="20">O39+I40</f>
        <v>0.63819444444444429</v>
      </c>
      <c r="P40" s="30">
        <f t="shared" ref="P40:P56" si="21">P39+I40</f>
        <v>0.70763888888888871</v>
      </c>
      <c r="Q40" s="31">
        <f t="shared" ref="Q40:Q56" si="22">SUM(Q39+I40)</f>
        <v>0.77013888888888871</v>
      </c>
    </row>
    <row r="41" spans="1:17" ht="15" customHeight="1" x14ac:dyDescent="0.25">
      <c r="A41" s="54">
        <f t="shared" si="7"/>
        <v>33</v>
      </c>
      <c r="B41" s="77" t="s">
        <v>33</v>
      </c>
      <c r="C41" s="45"/>
      <c r="D41" s="45"/>
      <c r="E41" s="105" t="s">
        <v>62</v>
      </c>
      <c r="F41" s="63" t="str">
        <f t="shared" si="12"/>
        <v>-</v>
      </c>
      <c r="G41" s="62">
        <v>1.3</v>
      </c>
      <c r="H41" s="61">
        <f t="shared" si="13"/>
        <v>40.399999999999984</v>
      </c>
      <c r="I41" s="30">
        <v>1.3888888888888889E-3</v>
      </c>
      <c r="J41" s="40">
        <f t="shared" si="10"/>
        <v>4.2361111111111106E-2</v>
      </c>
      <c r="K41" s="30">
        <f t="shared" si="16"/>
        <v>0.37569444444444428</v>
      </c>
      <c r="L41" s="30">
        <f t="shared" si="17"/>
        <v>0.50069444444444433</v>
      </c>
      <c r="M41" s="30">
        <f t="shared" si="18"/>
        <v>0.55624999999999991</v>
      </c>
      <c r="N41" s="30">
        <f t="shared" si="19"/>
        <v>0.59791666666666654</v>
      </c>
      <c r="O41" s="30">
        <f t="shared" si="20"/>
        <v>0.63958333333333317</v>
      </c>
      <c r="P41" s="30">
        <f t="shared" si="21"/>
        <v>0.70902777777777759</v>
      </c>
      <c r="Q41" s="31">
        <f t="shared" si="22"/>
        <v>0.77152777777777759</v>
      </c>
    </row>
    <row r="42" spans="1:17" ht="15" customHeight="1" x14ac:dyDescent="0.25">
      <c r="A42" s="54">
        <f t="shared" si="7"/>
        <v>34</v>
      </c>
      <c r="B42" s="77" t="s">
        <v>34</v>
      </c>
      <c r="C42" s="45"/>
      <c r="D42" s="45"/>
      <c r="E42" s="105" t="s">
        <v>62</v>
      </c>
      <c r="F42" s="63" t="str">
        <f t="shared" si="12"/>
        <v>-</v>
      </c>
      <c r="G42" s="29">
        <v>1.4</v>
      </c>
      <c r="H42" s="61">
        <f t="shared" si="13"/>
        <v>41.799999999999983</v>
      </c>
      <c r="I42" s="30">
        <v>1.3888888888888889E-3</v>
      </c>
      <c r="J42" s="40">
        <f t="shared" si="10"/>
        <v>4.3749999999999997E-2</v>
      </c>
      <c r="K42" s="30">
        <f t="shared" si="16"/>
        <v>0.37708333333333316</v>
      </c>
      <c r="L42" s="30">
        <f t="shared" si="17"/>
        <v>0.50208333333333321</v>
      </c>
      <c r="M42" s="30">
        <f t="shared" si="18"/>
        <v>0.5576388888888888</v>
      </c>
      <c r="N42" s="30">
        <f t="shared" si="19"/>
        <v>0.59930555555555542</v>
      </c>
      <c r="O42" s="30">
        <f t="shared" si="20"/>
        <v>0.64097222222222205</v>
      </c>
      <c r="P42" s="30">
        <f t="shared" si="21"/>
        <v>0.71041666666666647</v>
      </c>
      <c r="Q42" s="31">
        <f t="shared" si="22"/>
        <v>0.77291666666666647</v>
      </c>
    </row>
    <row r="43" spans="1:17" ht="15" customHeight="1" x14ac:dyDescent="0.25">
      <c r="A43" s="54">
        <f t="shared" si="7"/>
        <v>35</v>
      </c>
      <c r="B43" s="77" t="s">
        <v>35</v>
      </c>
      <c r="C43" s="45"/>
      <c r="D43" s="45"/>
      <c r="E43" s="105" t="s">
        <v>62</v>
      </c>
      <c r="F43" s="63" t="str">
        <f t="shared" si="12"/>
        <v>-</v>
      </c>
      <c r="G43" s="29">
        <v>1.1000000000000001</v>
      </c>
      <c r="H43" s="61">
        <f t="shared" si="13"/>
        <v>42.899999999999984</v>
      </c>
      <c r="I43" s="30">
        <v>1.3888888888888889E-3</v>
      </c>
      <c r="J43" s="40">
        <f t="shared" si="10"/>
        <v>4.5138888888888888E-2</v>
      </c>
      <c r="K43" s="30">
        <f t="shared" si="16"/>
        <v>0.37847222222222204</v>
      </c>
      <c r="L43" s="30">
        <f t="shared" si="17"/>
        <v>0.5034722222222221</v>
      </c>
      <c r="M43" s="30">
        <f t="shared" si="18"/>
        <v>0.55902777777777768</v>
      </c>
      <c r="N43" s="30">
        <f t="shared" si="19"/>
        <v>0.60069444444444431</v>
      </c>
      <c r="O43" s="30">
        <f t="shared" si="20"/>
        <v>0.64236111111111094</v>
      </c>
      <c r="P43" s="30">
        <f t="shared" si="21"/>
        <v>0.71180555555555536</v>
      </c>
      <c r="Q43" s="31">
        <f t="shared" si="22"/>
        <v>0.77430555555555536</v>
      </c>
    </row>
    <row r="44" spans="1:17" ht="15" customHeight="1" x14ac:dyDescent="0.25">
      <c r="A44" s="54">
        <f t="shared" si="7"/>
        <v>36</v>
      </c>
      <c r="B44" s="77" t="s">
        <v>36</v>
      </c>
      <c r="C44" s="45"/>
      <c r="D44" s="45"/>
      <c r="E44" s="105" t="s">
        <v>62</v>
      </c>
      <c r="F44" s="63" t="str">
        <f t="shared" si="12"/>
        <v>-</v>
      </c>
      <c r="G44" s="62">
        <v>0.9</v>
      </c>
      <c r="H44" s="39">
        <f t="shared" si="13"/>
        <v>43.799999999999983</v>
      </c>
      <c r="I44" s="30">
        <v>1.3888888888888889E-3</v>
      </c>
      <c r="J44" s="40">
        <f t="shared" si="10"/>
        <v>4.6527777777777779E-2</v>
      </c>
      <c r="K44" s="30">
        <f t="shared" si="16"/>
        <v>0.37986111111111093</v>
      </c>
      <c r="L44" s="30">
        <f t="shared" si="17"/>
        <v>0.50486111111111098</v>
      </c>
      <c r="M44" s="30">
        <f t="shared" si="18"/>
        <v>0.56041666666666656</v>
      </c>
      <c r="N44" s="30">
        <f t="shared" si="19"/>
        <v>0.60208333333333319</v>
      </c>
      <c r="O44" s="30">
        <f t="shared" si="20"/>
        <v>0.64374999999999982</v>
      </c>
      <c r="P44" s="30">
        <f t="shared" si="21"/>
        <v>0.71319444444444424</v>
      </c>
      <c r="Q44" s="31">
        <f t="shared" si="22"/>
        <v>0.77569444444444424</v>
      </c>
    </row>
    <row r="45" spans="1:17" ht="15" customHeight="1" x14ac:dyDescent="0.25">
      <c r="A45" s="54">
        <f t="shared" si="7"/>
        <v>37</v>
      </c>
      <c r="B45" s="77" t="s">
        <v>37</v>
      </c>
      <c r="C45" s="45"/>
      <c r="D45" s="45"/>
      <c r="E45" s="105" t="s">
        <v>62</v>
      </c>
      <c r="F45" s="63" t="str">
        <f t="shared" si="12"/>
        <v>-</v>
      </c>
      <c r="G45" s="62">
        <v>1.6</v>
      </c>
      <c r="H45" s="39">
        <f t="shared" si="13"/>
        <v>45.399999999999984</v>
      </c>
      <c r="I45" s="30">
        <v>1.3888888888888889E-3</v>
      </c>
      <c r="J45" s="40">
        <f t="shared" si="10"/>
        <v>4.791666666666667E-2</v>
      </c>
      <c r="K45" s="30">
        <f t="shared" si="16"/>
        <v>0.38124999999999981</v>
      </c>
      <c r="L45" s="30">
        <f t="shared" si="17"/>
        <v>0.50624999999999987</v>
      </c>
      <c r="M45" s="30">
        <f t="shared" si="18"/>
        <v>0.56180555555555545</v>
      </c>
      <c r="N45" s="30">
        <f t="shared" si="19"/>
        <v>0.60347222222222208</v>
      </c>
      <c r="O45" s="30">
        <f t="shared" si="20"/>
        <v>0.64513888888888871</v>
      </c>
      <c r="P45" s="30">
        <f t="shared" si="21"/>
        <v>0.71458333333333313</v>
      </c>
      <c r="Q45" s="31">
        <f t="shared" si="22"/>
        <v>0.77708333333333313</v>
      </c>
    </row>
    <row r="46" spans="1:17" ht="15" customHeight="1" x14ac:dyDescent="0.25">
      <c r="A46" s="54">
        <f t="shared" si="7"/>
        <v>38</v>
      </c>
      <c r="B46" s="77" t="s">
        <v>38</v>
      </c>
      <c r="C46" s="45"/>
      <c r="D46" s="45"/>
      <c r="E46" s="105" t="s">
        <v>62</v>
      </c>
      <c r="F46" s="63" t="str">
        <f t="shared" si="12"/>
        <v>-</v>
      </c>
      <c r="G46" s="62">
        <v>0.9</v>
      </c>
      <c r="H46" s="39">
        <f t="shared" si="13"/>
        <v>46.299999999999983</v>
      </c>
      <c r="I46" s="30">
        <v>1.3888888888888889E-3</v>
      </c>
      <c r="J46" s="40">
        <f t="shared" si="10"/>
        <v>4.9305555555555561E-2</v>
      </c>
      <c r="K46" s="30">
        <f t="shared" si="16"/>
        <v>0.3826388888888887</v>
      </c>
      <c r="L46" s="30">
        <f t="shared" si="17"/>
        <v>0.50763888888888875</v>
      </c>
      <c r="M46" s="30">
        <f t="shared" si="18"/>
        <v>0.56319444444444433</v>
      </c>
      <c r="N46" s="30">
        <f t="shared" si="19"/>
        <v>0.60486111111111096</v>
      </c>
      <c r="O46" s="30">
        <f t="shared" si="20"/>
        <v>0.64652777777777759</v>
      </c>
      <c r="P46" s="30">
        <f t="shared" si="21"/>
        <v>0.71597222222222201</v>
      </c>
      <c r="Q46" s="31">
        <f t="shared" si="22"/>
        <v>0.77847222222222201</v>
      </c>
    </row>
    <row r="47" spans="1:17" ht="15" customHeight="1" x14ac:dyDescent="0.25">
      <c r="A47" s="54">
        <f t="shared" si="7"/>
        <v>39</v>
      </c>
      <c r="B47" s="75" t="s">
        <v>39</v>
      </c>
      <c r="C47" s="45"/>
      <c r="D47" s="45"/>
      <c r="E47" s="105" t="s">
        <v>62</v>
      </c>
      <c r="F47" s="63" t="str">
        <f t="shared" si="12"/>
        <v>-</v>
      </c>
      <c r="G47" s="62">
        <v>2.2999999999999998</v>
      </c>
      <c r="H47" s="39">
        <f t="shared" si="13"/>
        <v>48.59999999999998</v>
      </c>
      <c r="I47" s="30">
        <v>2.0833333333333333E-3</v>
      </c>
      <c r="J47" s="40">
        <f t="shared" si="10"/>
        <v>5.1388888888888894E-2</v>
      </c>
      <c r="K47" s="30">
        <f t="shared" si="16"/>
        <v>0.38472222222222202</v>
      </c>
      <c r="L47" s="30">
        <f t="shared" si="17"/>
        <v>0.50972222222222208</v>
      </c>
      <c r="M47" s="30">
        <f t="shared" si="18"/>
        <v>0.56527777777777766</v>
      </c>
      <c r="N47" s="30">
        <f t="shared" si="19"/>
        <v>0.60694444444444429</v>
      </c>
      <c r="O47" s="30">
        <f t="shared" si="20"/>
        <v>0.64861111111111092</v>
      </c>
      <c r="P47" s="30">
        <f t="shared" si="21"/>
        <v>0.71805555555555534</v>
      </c>
      <c r="Q47" s="31">
        <f t="shared" si="22"/>
        <v>0.78055555555555534</v>
      </c>
    </row>
    <row r="48" spans="1:17" ht="15" customHeight="1" x14ac:dyDescent="0.25">
      <c r="A48" s="54">
        <f t="shared" si="7"/>
        <v>40</v>
      </c>
      <c r="B48" s="75" t="s">
        <v>40</v>
      </c>
      <c r="C48" s="45"/>
      <c r="D48" s="45"/>
      <c r="E48" s="105" t="s">
        <v>62</v>
      </c>
      <c r="F48" s="63" t="str">
        <f t="shared" si="12"/>
        <v>-</v>
      </c>
      <c r="G48" s="62">
        <v>2.4</v>
      </c>
      <c r="H48" s="39">
        <f t="shared" si="13"/>
        <v>50.999999999999979</v>
      </c>
      <c r="I48" s="30">
        <v>2.0833333333333333E-3</v>
      </c>
      <c r="J48" s="40">
        <f t="shared" si="10"/>
        <v>5.3472222222222227E-2</v>
      </c>
      <c r="K48" s="30">
        <f t="shared" si="16"/>
        <v>0.38680555555555535</v>
      </c>
      <c r="L48" s="30">
        <f t="shared" si="17"/>
        <v>0.5118055555555554</v>
      </c>
      <c r="M48" s="30">
        <f t="shared" si="18"/>
        <v>0.56736111111111098</v>
      </c>
      <c r="N48" s="30">
        <f t="shared" si="19"/>
        <v>0.60902777777777761</v>
      </c>
      <c r="O48" s="30">
        <f t="shared" si="20"/>
        <v>0.65069444444444424</v>
      </c>
      <c r="P48" s="30">
        <f t="shared" si="21"/>
        <v>0.72013888888888866</v>
      </c>
      <c r="Q48" s="31">
        <f t="shared" si="22"/>
        <v>0.78263888888888866</v>
      </c>
    </row>
    <row r="49" spans="1:17" ht="15" customHeight="1" x14ac:dyDescent="0.25">
      <c r="A49" s="54">
        <f t="shared" si="7"/>
        <v>41</v>
      </c>
      <c r="B49" s="75" t="s">
        <v>41</v>
      </c>
      <c r="C49" s="45"/>
      <c r="D49" s="45"/>
      <c r="E49" s="105" t="s">
        <v>62</v>
      </c>
      <c r="F49" s="63" t="str">
        <f t="shared" si="12"/>
        <v>-</v>
      </c>
      <c r="G49" s="62">
        <v>2.2999999999999998</v>
      </c>
      <c r="H49" s="39">
        <f t="shared" si="13"/>
        <v>53.299999999999976</v>
      </c>
      <c r="I49" s="30">
        <v>2.0833333333333333E-3</v>
      </c>
      <c r="J49" s="40">
        <f t="shared" si="10"/>
        <v>5.5555555555555559E-2</v>
      </c>
      <c r="K49" s="30">
        <f t="shared" si="16"/>
        <v>0.38888888888888867</v>
      </c>
      <c r="L49" s="30">
        <f t="shared" si="17"/>
        <v>0.51388888888888873</v>
      </c>
      <c r="M49" s="30">
        <f t="shared" si="18"/>
        <v>0.56944444444444431</v>
      </c>
      <c r="N49" s="30">
        <f t="shared" si="19"/>
        <v>0.61111111111111094</v>
      </c>
      <c r="O49" s="30">
        <f t="shared" si="20"/>
        <v>0.65277777777777757</v>
      </c>
      <c r="P49" s="30">
        <f t="shared" si="21"/>
        <v>0.72222222222222199</v>
      </c>
      <c r="Q49" s="31">
        <f t="shared" si="22"/>
        <v>0.78472222222222199</v>
      </c>
    </row>
    <row r="50" spans="1:17" ht="15" customHeight="1" x14ac:dyDescent="0.25">
      <c r="A50" s="54">
        <f t="shared" si="7"/>
        <v>42</v>
      </c>
      <c r="B50" s="75" t="s">
        <v>42</v>
      </c>
      <c r="C50" s="45"/>
      <c r="D50" s="45"/>
      <c r="E50" s="105" t="s">
        <v>62</v>
      </c>
      <c r="F50" s="63" t="str">
        <f t="shared" si="12"/>
        <v>-</v>
      </c>
      <c r="G50" s="62">
        <v>1.4</v>
      </c>
      <c r="H50" s="39">
        <f t="shared" si="13"/>
        <v>54.699999999999974</v>
      </c>
      <c r="I50" s="30">
        <v>1.3888888888888889E-3</v>
      </c>
      <c r="J50" s="40">
        <f t="shared" si="10"/>
        <v>5.694444444444445E-2</v>
      </c>
      <c r="K50" s="30">
        <f t="shared" si="16"/>
        <v>0.39027777777777756</v>
      </c>
      <c r="L50" s="30">
        <f t="shared" si="17"/>
        <v>0.51527777777777761</v>
      </c>
      <c r="M50" s="30">
        <f t="shared" si="18"/>
        <v>0.57083333333333319</v>
      </c>
      <c r="N50" s="30">
        <f t="shared" si="19"/>
        <v>0.61249999999999982</v>
      </c>
      <c r="O50" s="30">
        <f t="shared" si="20"/>
        <v>0.65416666666666645</v>
      </c>
      <c r="P50" s="30">
        <f t="shared" si="21"/>
        <v>0.72361111111111087</v>
      </c>
      <c r="Q50" s="31">
        <f t="shared" si="22"/>
        <v>0.78611111111111087</v>
      </c>
    </row>
    <row r="51" spans="1:17" ht="15" customHeight="1" x14ac:dyDescent="0.25">
      <c r="A51" s="54">
        <f t="shared" si="7"/>
        <v>43</v>
      </c>
      <c r="B51" s="75" t="s">
        <v>43</v>
      </c>
      <c r="C51" s="45"/>
      <c r="D51" s="45"/>
      <c r="E51" s="105" t="s">
        <v>62</v>
      </c>
      <c r="F51" s="63" t="str">
        <f t="shared" si="12"/>
        <v>-</v>
      </c>
      <c r="G51" s="62">
        <v>2.7</v>
      </c>
      <c r="H51" s="39">
        <f t="shared" si="13"/>
        <v>57.399999999999977</v>
      </c>
      <c r="I51" s="30">
        <v>2.0833333333333333E-3</v>
      </c>
      <c r="J51" s="40">
        <f t="shared" si="10"/>
        <v>5.9027777777777783E-2</v>
      </c>
      <c r="K51" s="30">
        <f t="shared" si="16"/>
        <v>0.39236111111111088</v>
      </c>
      <c r="L51" s="30">
        <f t="shared" si="17"/>
        <v>0.51736111111111094</v>
      </c>
      <c r="M51" s="30">
        <f t="shared" si="18"/>
        <v>0.57291666666666652</v>
      </c>
      <c r="N51" s="30">
        <f t="shared" si="19"/>
        <v>0.61458333333333315</v>
      </c>
      <c r="O51" s="30">
        <f t="shared" si="20"/>
        <v>0.65624999999999978</v>
      </c>
      <c r="P51" s="30">
        <f t="shared" si="21"/>
        <v>0.7256944444444442</v>
      </c>
      <c r="Q51" s="31">
        <f t="shared" si="22"/>
        <v>0.7881944444444442</v>
      </c>
    </row>
    <row r="52" spans="1:17" ht="15" customHeight="1" x14ac:dyDescent="0.25">
      <c r="A52" s="54">
        <f t="shared" si="7"/>
        <v>44</v>
      </c>
      <c r="B52" s="75" t="s">
        <v>44</v>
      </c>
      <c r="C52" s="45"/>
      <c r="D52" s="45"/>
      <c r="E52" s="105" t="s">
        <v>62</v>
      </c>
      <c r="F52" s="63" t="str">
        <f t="shared" si="12"/>
        <v>-</v>
      </c>
      <c r="G52" s="62">
        <v>1.3</v>
      </c>
      <c r="H52" s="39">
        <f t="shared" si="13"/>
        <v>58.699999999999974</v>
      </c>
      <c r="I52" s="30">
        <v>1.3888888888888889E-3</v>
      </c>
      <c r="J52" s="40">
        <f t="shared" si="10"/>
        <v>6.0416666666666674E-2</v>
      </c>
      <c r="K52" s="30"/>
      <c r="L52" s="30"/>
      <c r="M52" s="30"/>
      <c r="N52" s="30"/>
      <c r="O52" s="30"/>
      <c r="P52" s="30">
        <f t="shared" si="21"/>
        <v>0.72708333333333308</v>
      </c>
      <c r="Q52" s="31">
        <f t="shared" si="22"/>
        <v>0.78958333333333308</v>
      </c>
    </row>
    <row r="53" spans="1:17" ht="15" customHeight="1" x14ac:dyDescent="0.25">
      <c r="A53" s="54">
        <f t="shared" si="7"/>
        <v>45</v>
      </c>
      <c r="B53" s="75" t="s">
        <v>45</v>
      </c>
      <c r="C53" s="45"/>
      <c r="D53" s="45"/>
      <c r="E53" s="105" t="s">
        <v>62</v>
      </c>
      <c r="F53" s="63" t="str">
        <f t="shared" si="12"/>
        <v>-</v>
      </c>
      <c r="G53" s="62">
        <v>2.9</v>
      </c>
      <c r="H53" s="39">
        <f t="shared" si="13"/>
        <v>61.599999999999973</v>
      </c>
      <c r="I53" s="30">
        <v>2.7777777777777779E-3</v>
      </c>
      <c r="J53" s="40">
        <f t="shared" si="10"/>
        <v>6.3194444444444456E-2</v>
      </c>
      <c r="K53" s="30"/>
      <c r="L53" s="30"/>
      <c r="M53" s="30"/>
      <c r="N53" s="30"/>
      <c r="O53" s="30"/>
      <c r="P53" s="30">
        <f t="shared" si="21"/>
        <v>0.72986111111111085</v>
      </c>
      <c r="Q53" s="31">
        <f t="shared" si="22"/>
        <v>0.79236111111111085</v>
      </c>
    </row>
    <row r="54" spans="1:17" ht="15" customHeight="1" x14ac:dyDescent="0.25">
      <c r="A54" s="54">
        <f t="shared" si="7"/>
        <v>46</v>
      </c>
      <c r="B54" s="75" t="s">
        <v>46</v>
      </c>
      <c r="C54" s="45"/>
      <c r="D54" s="45"/>
      <c r="E54" s="105" t="s">
        <v>62</v>
      </c>
      <c r="F54" s="63" t="str">
        <f t="shared" si="12"/>
        <v>-</v>
      </c>
      <c r="G54" s="67">
        <v>1.1000000000000001</v>
      </c>
      <c r="H54" s="39">
        <f t="shared" si="13"/>
        <v>62.699999999999974</v>
      </c>
      <c r="I54" s="30">
        <v>1.3888888888888889E-3</v>
      </c>
      <c r="J54" s="40">
        <f t="shared" si="10"/>
        <v>6.458333333333334E-2</v>
      </c>
      <c r="K54" s="30"/>
      <c r="L54" s="30"/>
      <c r="M54" s="30"/>
      <c r="N54" s="30"/>
      <c r="O54" s="30"/>
      <c r="P54" s="30">
        <f t="shared" si="21"/>
        <v>0.73124999999999973</v>
      </c>
      <c r="Q54" s="31">
        <f t="shared" si="22"/>
        <v>0.79374999999999973</v>
      </c>
    </row>
    <row r="55" spans="1:17" ht="15" customHeight="1" x14ac:dyDescent="0.25">
      <c r="A55" s="54">
        <f t="shared" si="7"/>
        <v>47</v>
      </c>
      <c r="B55" s="75" t="s">
        <v>47</v>
      </c>
      <c r="C55" s="45"/>
      <c r="D55" s="45"/>
      <c r="E55" s="105" t="s">
        <v>62</v>
      </c>
      <c r="F55" s="63" t="str">
        <f t="shared" si="12"/>
        <v>-</v>
      </c>
      <c r="G55" s="67">
        <v>1.1000000000000001</v>
      </c>
      <c r="H55" s="39">
        <f t="shared" si="13"/>
        <v>63.799999999999976</v>
      </c>
      <c r="I55" s="30">
        <v>1.3888888888888889E-3</v>
      </c>
      <c r="J55" s="40">
        <f t="shared" si="10"/>
        <v>6.5972222222222224E-2</v>
      </c>
      <c r="K55" s="30"/>
      <c r="L55" s="30"/>
      <c r="M55" s="30"/>
      <c r="N55" s="30"/>
      <c r="O55" s="30"/>
      <c r="P55" s="30">
        <f t="shared" si="21"/>
        <v>0.73263888888888862</v>
      </c>
      <c r="Q55" s="31">
        <f t="shared" si="22"/>
        <v>0.79513888888888862</v>
      </c>
    </row>
    <row r="56" spans="1:17" ht="15" customHeight="1" x14ac:dyDescent="0.25">
      <c r="A56" s="123">
        <f t="shared" si="7"/>
        <v>48</v>
      </c>
      <c r="B56" s="124" t="s">
        <v>48</v>
      </c>
      <c r="C56" s="110"/>
      <c r="D56" s="110"/>
      <c r="E56" s="125" t="s">
        <v>62</v>
      </c>
      <c r="F56" s="126" t="str">
        <f t="shared" si="12"/>
        <v>-</v>
      </c>
      <c r="G56" s="127">
        <v>0.8</v>
      </c>
      <c r="H56" s="114">
        <f t="shared" si="13"/>
        <v>64.59999999999998</v>
      </c>
      <c r="I56" s="115">
        <v>1.3888888888888889E-3</v>
      </c>
      <c r="J56" s="116">
        <f t="shared" si="10"/>
        <v>6.7361111111111108E-2</v>
      </c>
      <c r="K56" s="115"/>
      <c r="L56" s="115"/>
      <c r="M56" s="115"/>
      <c r="N56" s="115"/>
      <c r="O56" s="115"/>
      <c r="P56" s="115">
        <f t="shared" si="21"/>
        <v>0.7340277777777775</v>
      </c>
      <c r="Q56" s="117">
        <f t="shared" si="22"/>
        <v>0.7965277777777775</v>
      </c>
    </row>
    <row r="57" spans="1:17" x14ac:dyDescent="0.25">
      <c r="A57" s="128"/>
      <c r="B57" s="129" t="s">
        <v>139</v>
      </c>
      <c r="C57" s="130"/>
      <c r="D57" s="130"/>
      <c r="E57" s="130"/>
      <c r="F57" s="130"/>
      <c r="G57" s="130"/>
      <c r="H57" s="130"/>
      <c r="I57" s="118"/>
      <c r="J57" s="119"/>
      <c r="K57" s="120"/>
      <c r="L57" s="121"/>
      <c r="M57" s="120"/>
      <c r="N57" s="121"/>
      <c r="O57" s="120"/>
      <c r="P57" s="120"/>
      <c r="Q57" s="122"/>
    </row>
    <row r="58" spans="1:17" x14ac:dyDescent="0.25">
      <c r="B58" s="51" t="s">
        <v>89</v>
      </c>
      <c r="C58" s="20"/>
      <c r="D58" s="20"/>
      <c r="E58" s="14"/>
      <c r="F58" s="14"/>
      <c r="G58" s="15"/>
      <c r="H58" s="15"/>
      <c r="I58" s="12"/>
      <c r="J58" s="13"/>
      <c r="K58" s="14"/>
      <c r="L58" s="15"/>
      <c r="M58" s="14"/>
      <c r="N58" s="15"/>
      <c r="O58" s="14"/>
      <c r="P58" s="14"/>
      <c r="Q58" s="22"/>
    </row>
    <row r="59" spans="1:17" x14ac:dyDescent="0.25">
      <c r="B59" s="24" t="s">
        <v>67</v>
      </c>
      <c r="C59" s="20"/>
      <c r="D59" s="20"/>
      <c r="E59" s="26"/>
      <c r="F59" s="26"/>
      <c r="G59" s="15"/>
      <c r="H59" s="15"/>
      <c r="I59" s="12"/>
      <c r="J59" s="13"/>
      <c r="K59" s="26"/>
      <c r="L59" s="15"/>
      <c r="M59" s="26"/>
      <c r="N59" s="15"/>
      <c r="O59" s="26"/>
      <c r="P59" s="26"/>
      <c r="Q59" s="26"/>
    </row>
    <row r="60" spans="1:17" x14ac:dyDescent="0.25">
      <c r="B60" s="131" t="s">
        <v>15</v>
      </c>
      <c r="C60" s="131"/>
      <c r="D60" s="131"/>
      <c r="E60" s="131"/>
      <c r="F60" s="131"/>
      <c r="G60" s="131"/>
      <c r="H60" s="131"/>
      <c r="I60" s="131"/>
      <c r="J60" s="131"/>
      <c r="K60" s="131"/>
      <c r="L60" s="15"/>
      <c r="M60" s="14"/>
      <c r="N60" s="15"/>
      <c r="O60" s="14"/>
      <c r="P60" s="14"/>
      <c r="Q60" s="22"/>
    </row>
    <row r="61" spans="1:17" x14ac:dyDescent="0.25">
      <c r="B61" s="24"/>
      <c r="C61" s="24"/>
      <c r="D61" s="96"/>
      <c r="E61" s="24"/>
      <c r="F61" s="24"/>
      <c r="G61" s="24"/>
      <c r="H61" s="24"/>
      <c r="I61" s="24"/>
      <c r="J61" s="24"/>
      <c r="K61" s="24"/>
      <c r="L61" s="15"/>
      <c r="M61" s="26"/>
      <c r="N61" s="15"/>
      <c r="O61" s="26"/>
      <c r="P61" s="26"/>
      <c r="Q61" s="26"/>
    </row>
    <row r="62" spans="1:17" x14ac:dyDescent="0.25"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23"/>
    </row>
    <row r="63" spans="1:17" x14ac:dyDescent="0.25">
      <c r="B63" s="16" t="s">
        <v>16</v>
      </c>
      <c r="C63" s="20"/>
      <c r="D63" s="20"/>
      <c r="E63" s="2"/>
      <c r="F63" s="2"/>
      <c r="G63" s="3"/>
      <c r="H63" s="3"/>
      <c r="I63" s="4"/>
      <c r="J63" s="5"/>
      <c r="K63" s="2"/>
      <c r="L63" s="3"/>
      <c r="M63" s="2"/>
      <c r="N63" s="3"/>
      <c r="O63" s="2"/>
      <c r="P63" s="2"/>
      <c r="Q63" s="2"/>
    </row>
    <row r="64" spans="1:17" x14ac:dyDescent="0.25">
      <c r="B64" s="16" t="s">
        <v>17</v>
      </c>
      <c r="C64" s="20"/>
      <c r="D64" s="20"/>
      <c r="E64" s="14"/>
      <c r="F64" s="14"/>
      <c r="G64" s="15"/>
      <c r="H64" s="15"/>
      <c r="I64" s="12"/>
      <c r="J64" s="13"/>
      <c r="K64" s="14"/>
      <c r="L64" s="15"/>
      <c r="M64" s="14"/>
      <c r="N64" s="15"/>
      <c r="O64" s="14"/>
      <c r="P64" s="14"/>
      <c r="Q64" s="22"/>
    </row>
    <row r="65" spans="2:17" x14ac:dyDescent="0.25">
      <c r="B65" s="133" t="s">
        <v>21</v>
      </c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22"/>
    </row>
    <row r="66" spans="2:17" x14ac:dyDescent="0.25">
      <c r="B66" s="135" t="s">
        <v>136</v>
      </c>
      <c r="C66" s="135"/>
      <c r="D66" s="135"/>
      <c r="E66" s="131"/>
      <c r="F66" s="131"/>
      <c r="G66" s="131"/>
      <c r="H66" s="131"/>
      <c r="I66" s="131"/>
      <c r="J66" s="131"/>
      <c r="K66" s="131"/>
      <c r="L66" s="131"/>
      <c r="M66" s="2"/>
      <c r="N66" s="3"/>
      <c r="O66" s="2"/>
      <c r="P66" s="2"/>
      <c r="Q66" s="2"/>
    </row>
  </sheetData>
  <mergeCells count="18">
    <mergeCell ref="C6:C8"/>
    <mergeCell ref="J6:J8"/>
    <mergeCell ref="A6:A8"/>
    <mergeCell ref="E6:E8"/>
    <mergeCell ref="F6:F8"/>
    <mergeCell ref="G6:G8"/>
    <mergeCell ref="H6:H8"/>
    <mergeCell ref="I6:I8"/>
    <mergeCell ref="E2:I2"/>
    <mergeCell ref="E3:F3"/>
    <mergeCell ref="G3:L3"/>
    <mergeCell ref="E4:F4"/>
    <mergeCell ref="G4:H4"/>
    <mergeCell ref="B57:H57"/>
    <mergeCell ref="B60:K60"/>
    <mergeCell ref="B62:P62"/>
    <mergeCell ref="B65:P65"/>
    <mergeCell ref="B66:L66"/>
  </mergeCells>
  <pageMargins left="0" right="0" top="0.39370078740157483" bottom="0.39370078740157483" header="0.19685039370078741" footer="0.19685039370078741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67"/>
  <sheetViews>
    <sheetView tabSelected="1" topLeftCell="A5" zoomScaleNormal="100" workbookViewId="0">
      <selection activeCell="B74" sqref="B74"/>
    </sheetView>
  </sheetViews>
  <sheetFormatPr defaultRowHeight="15" x14ac:dyDescent="0.25"/>
  <cols>
    <col min="2" max="2" width="49.28515625" bestFit="1" customWidth="1"/>
  </cols>
  <sheetData>
    <row r="2" spans="1:17" x14ac:dyDescent="0.25">
      <c r="B2" s="27" t="s">
        <v>69</v>
      </c>
      <c r="C2" s="18"/>
      <c r="D2" s="18"/>
      <c r="E2" s="2"/>
      <c r="F2" s="2"/>
      <c r="G2" s="3"/>
      <c r="H2" s="3"/>
      <c r="I2" s="4"/>
      <c r="J2" s="5"/>
      <c r="K2" s="2"/>
      <c r="L2" s="3"/>
    </row>
    <row r="3" spans="1:17" x14ac:dyDescent="0.25">
      <c r="B3" s="69" t="s">
        <v>91</v>
      </c>
      <c r="C3" s="18"/>
      <c r="D3" s="18"/>
      <c r="E3" s="136" t="s">
        <v>0</v>
      </c>
      <c r="F3" s="136"/>
      <c r="G3" s="136"/>
      <c r="H3" s="136"/>
      <c r="I3" s="136"/>
      <c r="J3" s="5"/>
      <c r="K3" s="2"/>
      <c r="L3" s="3"/>
    </row>
    <row r="4" spans="1:17" x14ac:dyDescent="0.25">
      <c r="B4" s="69" t="s">
        <v>92</v>
      </c>
      <c r="C4" s="18"/>
      <c r="D4" s="18"/>
      <c r="E4" s="137" t="s">
        <v>1</v>
      </c>
      <c r="F4" s="137"/>
      <c r="G4" s="138" t="s">
        <v>22</v>
      </c>
      <c r="H4" s="139"/>
      <c r="I4" s="139"/>
      <c r="J4" s="139"/>
      <c r="K4" s="139"/>
      <c r="L4" s="139"/>
    </row>
    <row r="5" spans="1:17" x14ac:dyDescent="0.25">
      <c r="B5" s="28"/>
      <c r="C5" s="19"/>
      <c r="D5" s="19"/>
      <c r="E5" s="139" t="s">
        <v>2</v>
      </c>
      <c r="F5" s="139"/>
      <c r="G5" s="140">
        <v>2</v>
      </c>
      <c r="H5" s="140"/>
      <c r="I5" s="6"/>
      <c r="J5" s="7"/>
      <c r="K5" s="25"/>
      <c r="L5" s="9"/>
    </row>
    <row r="6" spans="1:17" ht="15.75" thickBot="1" x14ac:dyDescent="0.3"/>
    <row r="7" spans="1:17" x14ac:dyDescent="0.25">
      <c r="A7" s="160" t="s">
        <v>88</v>
      </c>
      <c r="B7" s="78" t="s">
        <v>3</v>
      </c>
      <c r="C7" s="150" t="s">
        <v>109</v>
      </c>
      <c r="D7" s="99"/>
      <c r="E7" s="153" t="s">
        <v>4</v>
      </c>
      <c r="F7" s="153" t="s">
        <v>5</v>
      </c>
      <c r="G7" s="153" t="s">
        <v>6</v>
      </c>
      <c r="H7" s="153" t="s">
        <v>7</v>
      </c>
      <c r="I7" s="156" t="s">
        <v>8</v>
      </c>
      <c r="J7" s="156" t="s">
        <v>9</v>
      </c>
      <c r="K7" s="79" t="s">
        <v>68</v>
      </c>
      <c r="L7" s="79" t="s">
        <v>68</v>
      </c>
      <c r="M7" s="80" t="s">
        <v>68</v>
      </c>
      <c r="N7" s="80" t="s">
        <v>68</v>
      </c>
      <c r="O7" s="80" t="s">
        <v>79</v>
      </c>
      <c r="P7" s="79" t="s">
        <v>79</v>
      </c>
      <c r="Q7" s="81" t="s">
        <v>79</v>
      </c>
    </row>
    <row r="8" spans="1:17" ht="22.5" x14ac:dyDescent="0.25">
      <c r="A8" s="161"/>
      <c r="B8" s="82" t="s">
        <v>10</v>
      </c>
      <c r="C8" s="151"/>
      <c r="D8" s="103" t="s">
        <v>18</v>
      </c>
      <c r="E8" s="154"/>
      <c r="F8" s="154"/>
      <c r="G8" s="154"/>
      <c r="H8" s="154"/>
      <c r="I8" s="157"/>
      <c r="J8" s="157"/>
      <c r="K8" s="83" t="s">
        <v>11</v>
      </c>
      <c r="L8" s="83" t="s">
        <v>11</v>
      </c>
      <c r="M8" s="83" t="s">
        <v>12</v>
      </c>
      <c r="N8" s="83" t="s">
        <v>11</v>
      </c>
      <c r="O8" s="83" t="s">
        <v>11</v>
      </c>
      <c r="P8" s="83" t="s">
        <v>11</v>
      </c>
      <c r="Q8" s="84" t="s">
        <v>11</v>
      </c>
    </row>
    <row r="9" spans="1:17" ht="15.75" thickBot="1" x14ac:dyDescent="0.3">
      <c r="A9" s="162"/>
      <c r="B9" s="85" t="s">
        <v>19</v>
      </c>
      <c r="C9" s="152"/>
      <c r="D9" s="100"/>
      <c r="E9" s="155"/>
      <c r="F9" s="155"/>
      <c r="G9" s="155"/>
      <c r="H9" s="155"/>
      <c r="I9" s="158"/>
      <c r="J9" s="158"/>
      <c r="K9" s="86" t="s">
        <v>102</v>
      </c>
      <c r="L9" s="86" t="s">
        <v>103</v>
      </c>
      <c r="M9" s="86" t="s">
        <v>104</v>
      </c>
      <c r="N9" s="86" t="s">
        <v>105</v>
      </c>
      <c r="O9" s="86" t="s">
        <v>106</v>
      </c>
      <c r="P9" s="86" t="s">
        <v>107</v>
      </c>
      <c r="Q9" s="87" t="s">
        <v>108</v>
      </c>
    </row>
    <row r="10" spans="1:17" x14ac:dyDescent="0.25">
      <c r="A10" s="55">
        <v>1</v>
      </c>
      <c r="B10" s="88" t="s">
        <v>70</v>
      </c>
      <c r="C10" s="32"/>
      <c r="D10" s="32"/>
      <c r="E10" s="89" t="s">
        <v>62</v>
      </c>
      <c r="F10" s="33" t="str">
        <f t="shared" ref="F10" si="0">IF(G10&gt;0.9,G10/I10/24,"-")</f>
        <v>-</v>
      </c>
      <c r="G10" s="90">
        <v>0</v>
      </c>
      <c r="H10" s="90">
        <v>0</v>
      </c>
      <c r="I10" s="91" t="s">
        <v>13</v>
      </c>
      <c r="J10" s="92" t="s">
        <v>13</v>
      </c>
      <c r="K10" s="34">
        <v>0.25</v>
      </c>
      <c r="L10" s="34">
        <v>0.29166666666666669</v>
      </c>
      <c r="M10" s="34"/>
      <c r="N10" s="34"/>
      <c r="O10" s="34"/>
      <c r="P10" s="34"/>
      <c r="Q10" s="35"/>
    </row>
    <row r="11" spans="1:17" x14ac:dyDescent="0.25">
      <c r="A11" s="56">
        <f>SUM(A10+1)</f>
        <v>2</v>
      </c>
      <c r="B11" s="93" t="s">
        <v>47</v>
      </c>
      <c r="C11" s="36"/>
      <c r="D11" s="36"/>
      <c r="E11" s="37" t="s">
        <v>62</v>
      </c>
      <c r="F11" s="38" t="str">
        <f>IF(G11&gt;2.9,G11/I11/24,"-")</f>
        <v>-</v>
      </c>
      <c r="G11" s="62">
        <v>0.8</v>
      </c>
      <c r="H11" s="39">
        <f>H10+G11</f>
        <v>0.8</v>
      </c>
      <c r="I11" s="30">
        <v>1.3888888888888889E-3</v>
      </c>
      <c r="J11" s="40">
        <f>I11+J10</f>
        <v>1.3888888888888889E-3</v>
      </c>
      <c r="K11" s="30">
        <f t="shared" ref="K11:K35" si="1">K10+I11</f>
        <v>0.25138888888888888</v>
      </c>
      <c r="L11" s="30">
        <f t="shared" ref="L11:L35" si="2">L10+I11</f>
        <v>0.29305555555555557</v>
      </c>
      <c r="M11" s="30"/>
      <c r="N11" s="30"/>
      <c r="O11" s="30"/>
      <c r="P11" s="30"/>
      <c r="Q11" s="31"/>
    </row>
    <row r="12" spans="1:17" x14ac:dyDescent="0.25">
      <c r="A12" s="56">
        <f t="shared" ref="A12:A57" si="3">SUM(A11+1)</f>
        <v>3</v>
      </c>
      <c r="B12" s="41" t="s">
        <v>46</v>
      </c>
      <c r="C12" s="36"/>
      <c r="D12" s="36"/>
      <c r="E12" s="37" t="s">
        <v>62</v>
      </c>
      <c r="F12" s="38" t="str">
        <f t="shared" ref="F12:F57" si="4">IF(G12&gt;2.9,G12/I12/24,"-")</f>
        <v>-</v>
      </c>
      <c r="G12" s="62">
        <v>1.1000000000000001</v>
      </c>
      <c r="H12" s="39">
        <f t="shared" ref="H12:H57" si="5">H11+G12</f>
        <v>1.9000000000000001</v>
      </c>
      <c r="I12" s="30">
        <v>1.3888888888888889E-3</v>
      </c>
      <c r="J12" s="40">
        <f t="shared" ref="J12:J57" si="6">I12+J11</f>
        <v>2.7777777777777779E-3</v>
      </c>
      <c r="K12" s="30">
        <f t="shared" si="1"/>
        <v>0.25277777777777777</v>
      </c>
      <c r="L12" s="30">
        <f t="shared" si="2"/>
        <v>0.29444444444444445</v>
      </c>
      <c r="M12" s="30"/>
      <c r="N12" s="30"/>
      <c r="O12" s="30"/>
      <c r="P12" s="30"/>
      <c r="Q12" s="31"/>
    </row>
    <row r="13" spans="1:17" x14ac:dyDescent="0.25">
      <c r="A13" s="56">
        <f t="shared" si="3"/>
        <v>4</v>
      </c>
      <c r="B13" s="41" t="s">
        <v>45</v>
      </c>
      <c r="C13" s="36"/>
      <c r="D13" s="36"/>
      <c r="E13" s="37" t="s">
        <v>62</v>
      </c>
      <c r="F13" s="38" t="str">
        <f t="shared" si="4"/>
        <v>-</v>
      </c>
      <c r="G13" s="62">
        <v>1.1000000000000001</v>
      </c>
      <c r="H13" s="39">
        <f t="shared" si="5"/>
        <v>3</v>
      </c>
      <c r="I13" s="30">
        <v>1.3888888888888889E-3</v>
      </c>
      <c r="J13" s="40">
        <f t="shared" si="6"/>
        <v>4.1666666666666666E-3</v>
      </c>
      <c r="K13" s="30">
        <f t="shared" si="1"/>
        <v>0.25416666666666665</v>
      </c>
      <c r="L13" s="30">
        <f t="shared" si="2"/>
        <v>0.29583333333333334</v>
      </c>
      <c r="M13" s="30"/>
      <c r="N13" s="30"/>
      <c r="O13" s="30"/>
      <c r="P13" s="30"/>
      <c r="Q13" s="31"/>
    </row>
    <row r="14" spans="1:17" x14ac:dyDescent="0.25">
      <c r="A14" s="56">
        <f t="shared" si="3"/>
        <v>5</v>
      </c>
      <c r="B14" s="41" t="s">
        <v>44</v>
      </c>
      <c r="C14" s="36"/>
      <c r="D14" s="36"/>
      <c r="E14" s="37" t="s">
        <v>62</v>
      </c>
      <c r="F14" s="38" t="str">
        <f t="shared" si="4"/>
        <v>-</v>
      </c>
      <c r="G14" s="62">
        <v>2.9</v>
      </c>
      <c r="H14" s="39">
        <f t="shared" si="5"/>
        <v>5.9</v>
      </c>
      <c r="I14" s="30">
        <v>2.0833333333333333E-3</v>
      </c>
      <c r="J14" s="40">
        <f t="shared" si="6"/>
        <v>6.2500000000000003E-3</v>
      </c>
      <c r="K14" s="30">
        <f t="shared" si="1"/>
        <v>0.25624999999999998</v>
      </c>
      <c r="L14" s="30">
        <f t="shared" si="2"/>
        <v>0.29791666666666666</v>
      </c>
      <c r="M14" s="30"/>
      <c r="N14" s="30"/>
      <c r="O14" s="30"/>
      <c r="P14" s="30"/>
      <c r="Q14" s="31"/>
    </row>
    <row r="15" spans="1:17" x14ac:dyDescent="0.25">
      <c r="A15" s="56">
        <f t="shared" si="3"/>
        <v>6</v>
      </c>
      <c r="B15" s="41" t="s">
        <v>43</v>
      </c>
      <c r="C15" s="36"/>
      <c r="D15" s="36"/>
      <c r="E15" s="37" t="s">
        <v>62</v>
      </c>
      <c r="F15" s="38" t="str">
        <f t="shared" si="4"/>
        <v>-</v>
      </c>
      <c r="G15" s="62">
        <v>1.3</v>
      </c>
      <c r="H15" s="39">
        <f t="shared" si="5"/>
        <v>7.2</v>
      </c>
      <c r="I15" s="30">
        <v>1.3888888888888889E-3</v>
      </c>
      <c r="J15" s="40">
        <f t="shared" si="6"/>
        <v>7.6388888888888895E-3</v>
      </c>
      <c r="K15" s="30">
        <f t="shared" si="1"/>
        <v>0.25763888888888886</v>
      </c>
      <c r="L15" s="30">
        <f t="shared" si="2"/>
        <v>0.29930555555555555</v>
      </c>
      <c r="M15" s="42">
        <v>0.3923611111111111</v>
      </c>
      <c r="N15" s="42">
        <v>0.51736111111111105</v>
      </c>
      <c r="O15" s="42">
        <v>0.57291666666666663</v>
      </c>
      <c r="P15" s="42">
        <v>0.61458333333333337</v>
      </c>
      <c r="Q15" s="43">
        <v>0.65625</v>
      </c>
    </row>
    <row r="16" spans="1:17" x14ac:dyDescent="0.25">
      <c r="A16" s="56">
        <f t="shared" si="3"/>
        <v>7</v>
      </c>
      <c r="B16" s="41" t="s">
        <v>42</v>
      </c>
      <c r="C16" s="36"/>
      <c r="D16" s="36"/>
      <c r="E16" s="37" t="s">
        <v>62</v>
      </c>
      <c r="F16" s="38" t="str">
        <f t="shared" si="4"/>
        <v>-</v>
      </c>
      <c r="G16" s="62">
        <v>2.7</v>
      </c>
      <c r="H16" s="39">
        <f t="shared" si="5"/>
        <v>9.9</v>
      </c>
      <c r="I16" s="30">
        <v>2.0833333333333333E-3</v>
      </c>
      <c r="J16" s="40">
        <f t="shared" si="6"/>
        <v>9.7222222222222224E-3</v>
      </c>
      <c r="K16" s="30">
        <f t="shared" si="1"/>
        <v>0.25972222222222219</v>
      </c>
      <c r="L16" s="30">
        <f t="shared" si="2"/>
        <v>0.30138888888888887</v>
      </c>
      <c r="M16" s="30">
        <f t="shared" ref="M16:M35" si="7">M15+I16</f>
        <v>0.39444444444444443</v>
      </c>
      <c r="N16" s="30">
        <f t="shared" ref="N16:N35" si="8">N15+I16</f>
        <v>0.51944444444444438</v>
      </c>
      <c r="O16" s="30">
        <f t="shared" ref="O16:O35" si="9">O15+I16</f>
        <v>0.57499999999999996</v>
      </c>
      <c r="P16" s="30">
        <f t="shared" ref="P16:P35" si="10">P15+I16</f>
        <v>0.6166666666666667</v>
      </c>
      <c r="Q16" s="31">
        <f t="shared" ref="Q16:Q35" si="11">SUM(Q15+I16)</f>
        <v>0.65833333333333333</v>
      </c>
    </row>
    <row r="17" spans="1:17" x14ac:dyDescent="0.25">
      <c r="A17" s="56">
        <f t="shared" si="3"/>
        <v>8</v>
      </c>
      <c r="B17" s="41" t="s">
        <v>41</v>
      </c>
      <c r="C17" s="36"/>
      <c r="D17" s="36"/>
      <c r="E17" s="37" t="s">
        <v>62</v>
      </c>
      <c r="F17" s="38" t="str">
        <f t="shared" si="4"/>
        <v>-</v>
      </c>
      <c r="G17" s="62">
        <v>1.4</v>
      </c>
      <c r="H17" s="39">
        <f t="shared" si="5"/>
        <v>11.3</v>
      </c>
      <c r="I17" s="30">
        <v>1.3888888888888889E-3</v>
      </c>
      <c r="J17" s="40">
        <f t="shared" si="6"/>
        <v>1.1111111111111112E-2</v>
      </c>
      <c r="K17" s="30">
        <f t="shared" si="1"/>
        <v>0.26111111111111107</v>
      </c>
      <c r="L17" s="30">
        <f t="shared" si="2"/>
        <v>0.30277777777777776</v>
      </c>
      <c r="M17" s="30">
        <f t="shared" si="7"/>
        <v>0.39583333333333331</v>
      </c>
      <c r="N17" s="30">
        <f t="shared" si="8"/>
        <v>0.52083333333333326</v>
      </c>
      <c r="O17" s="30">
        <f t="shared" si="9"/>
        <v>0.57638888888888884</v>
      </c>
      <c r="P17" s="30">
        <f t="shared" si="10"/>
        <v>0.61805555555555558</v>
      </c>
      <c r="Q17" s="31">
        <f t="shared" si="11"/>
        <v>0.65972222222222221</v>
      </c>
    </row>
    <row r="18" spans="1:17" x14ac:dyDescent="0.25">
      <c r="A18" s="56">
        <f t="shared" si="3"/>
        <v>9</v>
      </c>
      <c r="B18" s="41" t="s">
        <v>40</v>
      </c>
      <c r="C18" s="36"/>
      <c r="D18" s="36"/>
      <c r="E18" s="37" t="s">
        <v>62</v>
      </c>
      <c r="F18" s="38" t="str">
        <f t="shared" si="4"/>
        <v>-</v>
      </c>
      <c r="G18" s="62">
        <v>2.2999999999999998</v>
      </c>
      <c r="H18" s="39">
        <f t="shared" si="5"/>
        <v>13.600000000000001</v>
      </c>
      <c r="I18" s="30">
        <v>2.0833333333333333E-3</v>
      </c>
      <c r="J18" s="40">
        <f t="shared" si="6"/>
        <v>1.3194444444444444E-2</v>
      </c>
      <c r="K18" s="30">
        <f t="shared" si="1"/>
        <v>0.2631944444444444</v>
      </c>
      <c r="L18" s="30">
        <f t="shared" si="2"/>
        <v>0.30486111111111108</v>
      </c>
      <c r="M18" s="30">
        <f t="shared" si="7"/>
        <v>0.39791666666666664</v>
      </c>
      <c r="N18" s="30">
        <f t="shared" si="8"/>
        <v>0.52291666666666659</v>
      </c>
      <c r="O18" s="30">
        <f t="shared" si="9"/>
        <v>0.57847222222222217</v>
      </c>
      <c r="P18" s="30">
        <f t="shared" si="10"/>
        <v>0.62013888888888891</v>
      </c>
      <c r="Q18" s="31">
        <f t="shared" si="11"/>
        <v>0.66180555555555554</v>
      </c>
    </row>
    <row r="19" spans="1:17" x14ac:dyDescent="0.25">
      <c r="A19" s="56">
        <f t="shared" si="3"/>
        <v>10</v>
      </c>
      <c r="B19" s="41" t="s">
        <v>39</v>
      </c>
      <c r="C19" s="36"/>
      <c r="D19" s="36"/>
      <c r="E19" s="37" t="s">
        <v>62</v>
      </c>
      <c r="F19" s="38" t="str">
        <f t="shared" si="4"/>
        <v>-</v>
      </c>
      <c r="G19" s="62">
        <v>2.4</v>
      </c>
      <c r="H19" s="39">
        <f t="shared" si="5"/>
        <v>16</v>
      </c>
      <c r="I19" s="30">
        <v>2.0833333333333333E-3</v>
      </c>
      <c r="J19" s="40">
        <f t="shared" si="6"/>
        <v>1.5277777777777777E-2</v>
      </c>
      <c r="K19" s="30">
        <f t="shared" si="1"/>
        <v>0.26527777777777772</v>
      </c>
      <c r="L19" s="30">
        <f t="shared" si="2"/>
        <v>0.30694444444444441</v>
      </c>
      <c r="M19" s="30">
        <f t="shared" si="7"/>
        <v>0.39999999999999997</v>
      </c>
      <c r="N19" s="30">
        <f t="shared" si="8"/>
        <v>0.52499999999999991</v>
      </c>
      <c r="O19" s="30">
        <f t="shared" si="9"/>
        <v>0.58055555555555549</v>
      </c>
      <c r="P19" s="30">
        <f t="shared" si="10"/>
        <v>0.62222222222222223</v>
      </c>
      <c r="Q19" s="31">
        <f t="shared" si="11"/>
        <v>0.66388888888888886</v>
      </c>
    </row>
    <row r="20" spans="1:17" x14ac:dyDescent="0.25">
      <c r="A20" s="56">
        <f t="shared" si="3"/>
        <v>11</v>
      </c>
      <c r="B20" s="41" t="s">
        <v>38</v>
      </c>
      <c r="C20" s="36"/>
      <c r="D20" s="36"/>
      <c r="E20" s="37" t="s">
        <v>62</v>
      </c>
      <c r="F20" s="38" t="str">
        <f t="shared" si="4"/>
        <v>-</v>
      </c>
      <c r="G20" s="62">
        <v>2.2999999999999998</v>
      </c>
      <c r="H20" s="39">
        <f t="shared" si="5"/>
        <v>18.3</v>
      </c>
      <c r="I20" s="30">
        <v>2.0833333333333333E-3</v>
      </c>
      <c r="J20" s="40">
        <f t="shared" si="6"/>
        <v>1.7361111111111112E-2</v>
      </c>
      <c r="K20" s="30">
        <f t="shared" si="1"/>
        <v>0.26736111111111105</v>
      </c>
      <c r="L20" s="30">
        <f t="shared" si="2"/>
        <v>0.30902777777777773</v>
      </c>
      <c r="M20" s="30">
        <f t="shared" si="7"/>
        <v>0.40208333333333329</v>
      </c>
      <c r="N20" s="30">
        <f t="shared" si="8"/>
        <v>0.52708333333333324</v>
      </c>
      <c r="O20" s="30">
        <f t="shared" si="9"/>
        <v>0.58263888888888882</v>
      </c>
      <c r="P20" s="30">
        <f t="shared" si="10"/>
        <v>0.62430555555555556</v>
      </c>
      <c r="Q20" s="31">
        <f t="shared" si="11"/>
        <v>0.66597222222222219</v>
      </c>
    </row>
    <row r="21" spans="1:17" x14ac:dyDescent="0.25">
      <c r="A21" s="56">
        <f t="shared" si="3"/>
        <v>12</v>
      </c>
      <c r="B21" s="41" t="s">
        <v>37</v>
      </c>
      <c r="C21" s="36"/>
      <c r="D21" s="36"/>
      <c r="E21" s="37" t="s">
        <v>62</v>
      </c>
      <c r="F21" s="38" t="str">
        <f t="shared" si="4"/>
        <v>-</v>
      </c>
      <c r="G21" s="62">
        <v>1</v>
      </c>
      <c r="H21" s="39">
        <f t="shared" si="5"/>
        <v>19.3</v>
      </c>
      <c r="I21" s="30">
        <v>1.3888888888888889E-3</v>
      </c>
      <c r="J21" s="40">
        <f t="shared" si="6"/>
        <v>1.8749999999999999E-2</v>
      </c>
      <c r="K21" s="30">
        <f t="shared" si="1"/>
        <v>0.26874999999999993</v>
      </c>
      <c r="L21" s="30">
        <f t="shared" si="2"/>
        <v>0.31041666666666662</v>
      </c>
      <c r="M21" s="30">
        <f t="shared" si="7"/>
        <v>0.40347222222222218</v>
      </c>
      <c r="N21" s="30">
        <f t="shared" si="8"/>
        <v>0.52847222222222212</v>
      </c>
      <c r="O21" s="30">
        <f t="shared" si="9"/>
        <v>0.5840277777777777</v>
      </c>
      <c r="P21" s="30">
        <f t="shared" si="10"/>
        <v>0.62569444444444444</v>
      </c>
      <c r="Q21" s="31">
        <f t="shared" si="11"/>
        <v>0.66736111111111107</v>
      </c>
    </row>
    <row r="22" spans="1:17" x14ac:dyDescent="0.25">
      <c r="A22" s="56">
        <f t="shared" si="3"/>
        <v>13</v>
      </c>
      <c r="B22" s="41" t="s">
        <v>36</v>
      </c>
      <c r="C22" s="36"/>
      <c r="D22" s="36"/>
      <c r="E22" s="37" t="s">
        <v>62</v>
      </c>
      <c r="F22" s="38" t="str">
        <f t="shared" si="4"/>
        <v>-</v>
      </c>
      <c r="G22" s="62">
        <v>1.5</v>
      </c>
      <c r="H22" s="39">
        <f t="shared" si="5"/>
        <v>20.8</v>
      </c>
      <c r="I22" s="30">
        <v>1.3888888888888889E-3</v>
      </c>
      <c r="J22" s="40">
        <f t="shared" si="6"/>
        <v>2.0138888888888887E-2</v>
      </c>
      <c r="K22" s="30">
        <f t="shared" si="1"/>
        <v>0.27013888888888882</v>
      </c>
      <c r="L22" s="30">
        <f t="shared" si="2"/>
        <v>0.3118055555555555</v>
      </c>
      <c r="M22" s="30">
        <f t="shared" si="7"/>
        <v>0.40486111111111106</v>
      </c>
      <c r="N22" s="30">
        <f t="shared" si="8"/>
        <v>0.52986111111111101</v>
      </c>
      <c r="O22" s="30">
        <f t="shared" si="9"/>
        <v>0.58541666666666659</v>
      </c>
      <c r="P22" s="30">
        <f t="shared" si="10"/>
        <v>0.62708333333333333</v>
      </c>
      <c r="Q22" s="31">
        <f t="shared" si="11"/>
        <v>0.66874999999999996</v>
      </c>
    </row>
    <row r="23" spans="1:17" x14ac:dyDescent="0.25">
      <c r="A23" s="56">
        <f t="shared" si="3"/>
        <v>14</v>
      </c>
      <c r="B23" s="41" t="s">
        <v>35</v>
      </c>
      <c r="C23" s="36"/>
      <c r="D23" s="36"/>
      <c r="E23" s="37" t="s">
        <v>62</v>
      </c>
      <c r="F23" s="38" t="str">
        <f t="shared" si="4"/>
        <v>-</v>
      </c>
      <c r="G23" s="62">
        <v>0.9</v>
      </c>
      <c r="H23" s="39">
        <f t="shared" si="5"/>
        <v>21.7</v>
      </c>
      <c r="I23" s="30">
        <v>1.3888888888888889E-3</v>
      </c>
      <c r="J23" s="40">
        <f t="shared" si="6"/>
        <v>2.1527777777777774E-2</v>
      </c>
      <c r="K23" s="30">
        <f t="shared" si="1"/>
        <v>0.2715277777777777</v>
      </c>
      <c r="L23" s="30">
        <f t="shared" si="2"/>
        <v>0.31319444444444439</v>
      </c>
      <c r="M23" s="30">
        <f t="shared" si="7"/>
        <v>0.40624999999999994</v>
      </c>
      <c r="N23" s="30">
        <f t="shared" si="8"/>
        <v>0.53124999999999989</v>
      </c>
      <c r="O23" s="30">
        <f t="shared" si="9"/>
        <v>0.58680555555555547</v>
      </c>
      <c r="P23" s="30">
        <f t="shared" si="10"/>
        <v>0.62847222222222221</v>
      </c>
      <c r="Q23" s="31">
        <f t="shared" si="11"/>
        <v>0.67013888888888884</v>
      </c>
    </row>
    <row r="24" spans="1:17" x14ac:dyDescent="0.25">
      <c r="A24" s="56">
        <f t="shared" si="3"/>
        <v>15</v>
      </c>
      <c r="B24" s="41" t="s">
        <v>34</v>
      </c>
      <c r="C24" s="36"/>
      <c r="D24" s="36"/>
      <c r="E24" s="37" t="s">
        <v>62</v>
      </c>
      <c r="F24" s="38" t="str">
        <f t="shared" si="4"/>
        <v>-</v>
      </c>
      <c r="G24" s="94">
        <v>1.1000000000000001</v>
      </c>
      <c r="H24" s="39">
        <f t="shared" si="5"/>
        <v>22.8</v>
      </c>
      <c r="I24" s="30">
        <v>1.3888888888888889E-3</v>
      </c>
      <c r="J24" s="40">
        <f t="shared" si="6"/>
        <v>2.2916666666666662E-2</v>
      </c>
      <c r="K24" s="30">
        <f t="shared" si="1"/>
        <v>0.27291666666666659</v>
      </c>
      <c r="L24" s="30">
        <f t="shared" si="2"/>
        <v>0.31458333333333327</v>
      </c>
      <c r="M24" s="30">
        <f t="shared" si="7"/>
        <v>0.40763888888888883</v>
      </c>
      <c r="N24" s="30">
        <f t="shared" si="8"/>
        <v>0.53263888888888877</v>
      </c>
      <c r="O24" s="30">
        <f t="shared" si="9"/>
        <v>0.58819444444444435</v>
      </c>
      <c r="P24" s="30">
        <f t="shared" si="10"/>
        <v>0.62986111111111109</v>
      </c>
      <c r="Q24" s="31">
        <f t="shared" si="11"/>
        <v>0.67152777777777772</v>
      </c>
    </row>
    <row r="25" spans="1:17" x14ac:dyDescent="0.25">
      <c r="A25" s="56">
        <f t="shared" si="3"/>
        <v>16</v>
      </c>
      <c r="B25" s="41" t="s">
        <v>33</v>
      </c>
      <c r="C25" s="36"/>
      <c r="D25" s="36"/>
      <c r="E25" s="37" t="s">
        <v>62</v>
      </c>
      <c r="F25" s="38" t="str">
        <f t="shared" si="4"/>
        <v>-</v>
      </c>
      <c r="G25" s="62">
        <v>1.4</v>
      </c>
      <c r="H25" s="39">
        <f t="shared" si="5"/>
        <v>24.2</v>
      </c>
      <c r="I25" s="30">
        <v>1.3888888888888889E-3</v>
      </c>
      <c r="J25" s="40">
        <f t="shared" si="6"/>
        <v>2.4305555555555549E-2</v>
      </c>
      <c r="K25" s="30">
        <f t="shared" si="1"/>
        <v>0.27430555555555547</v>
      </c>
      <c r="L25" s="30">
        <f t="shared" si="2"/>
        <v>0.31597222222222215</v>
      </c>
      <c r="M25" s="30">
        <f t="shared" si="7"/>
        <v>0.40902777777777771</v>
      </c>
      <c r="N25" s="30">
        <f t="shared" si="8"/>
        <v>0.53402777777777766</v>
      </c>
      <c r="O25" s="30">
        <f t="shared" si="9"/>
        <v>0.58958333333333324</v>
      </c>
      <c r="P25" s="30">
        <f t="shared" si="10"/>
        <v>0.63124999999999998</v>
      </c>
      <c r="Q25" s="31">
        <f t="shared" si="11"/>
        <v>0.67291666666666661</v>
      </c>
    </row>
    <row r="26" spans="1:17" x14ac:dyDescent="0.25">
      <c r="A26" s="56">
        <f t="shared" si="3"/>
        <v>17</v>
      </c>
      <c r="B26" s="41" t="s">
        <v>31</v>
      </c>
      <c r="C26" s="36"/>
      <c r="D26" s="36"/>
      <c r="E26" s="37" t="s">
        <v>62</v>
      </c>
      <c r="F26" s="38" t="str">
        <f t="shared" si="4"/>
        <v>-</v>
      </c>
      <c r="G26" s="62">
        <v>1.2</v>
      </c>
      <c r="H26" s="39">
        <f t="shared" si="5"/>
        <v>25.4</v>
      </c>
      <c r="I26" s="30">
        <v>1.3888888888888889E-3</v>
      </c>
      <c r="J26" s="40">
        <f t="shared" si="6"/>
        <v>2.5694444444444436E-2</v>
      </c>
      <c r="K26" s="30">
        <f t="shared" si="1"/>
        <v>0.27569444444444435</v>
      </c>
      <c r="L26" s="30">
        <f t="shared" si="2"/>
        <v>0.31736111111111104</v>
      </c>
      <c r="M26" s="30">
        <f t="shared" si="7"/>
        <v>0.4104166666666666</v>
      </c>
      <c r="N26" s="30">
        <f t="shared" si="8"/>
        <v>0.53541666666666654</v>
      </c>
      <c r="O26" s="30">
        <f t="shared" si="9"/>
        <v>0.59097222222222212</v>
      </c>
      <c r="P26" s="30">
        <f t="shared" si="10"/>
        <v>0.63263888888888886</v>
      </c>
      <c r="Q26" s="31">
        <f t="shared" si="11"/>
        <v>0.67430555555555549</v>
      </c>
    </row>
    <row r="27" spans="1:17" x14ac:dyDescent="0.25">
      <c r="A27" s="56">
        <f t="shared" si="3"/>
        <v>18</v>
      </c>
      <c r="B27" s="41" t="s">
        <v>32</v>
      </c>
      <c r="C27" s="44"/>
      <c r="D27" s="44"/>
      <c r="E27" s="37" t="s">
        <v>62</v>
      </c>
      <c r="F27" s="38" t="str">
        <f t="shared" si="4"/>
        <v>-</v>
      </c>
      <c r="G27" s="62">
        <v>1</v>
      </c>
      <c r="H27" s="39">
        <f t="shared" si="5"/>
        <v>26.4</v>
      </c>
      <c r="I27" s="30">
        <v>1.3888888888888889E-3</v>
      </c>
      <c r="J27" s="40">
        <f t="shared" si="6"/>
        <v>2.7083333333333324E-2</v>
      </c>
      <c r="K27" s="30">
        <f t="shared" si="1"/>
        <v>0.27708333333333324</v>
      </c>
      <c r="L27" s="30">
        <f t="shared" si="2"/>
        <v>0.31874999999999992</v>
      </c>
      <c r="M27" s="30">
        <f t="shared" si="7"/>
        <v>0.41180555555555548</v>
      </c>
      <c r="N27" s="30">
        <f t="shared" si="8"/>
        <v>0.53680555555555542</v>
      </c>
      <c r="O27" s="30">
        <f t="shared" si="9"/>
        <v>0.59236111111111101</v>
      </c>
      <c r="P27" s="30">
        <f t="shared" si="10"/>
        <v>0.63402777777777775</v>
      </c>
      <c r="Q27" s="31">
        <f t="shared" si="11"/>
        <v>0.67569444444444438</v>
      </c>
    </row>
    <row r="28" spans="1:17" x14ac:dyDescent="0.25">
      <c r="A28" s="56">
        <f t="shared" si="3"/>
        <v>19</v>
      </c>
      <c r="B28" s="68" t="s">
        <v>86</v>
      </c>
      <c r="C28" s="45"/>
      <c r="D28" s="45"/>
      <c r="E28" s="37" t="s">
        <v>62</v>
      </c>
      <c r="F28" s="38" t="str">
        <f t="shared" si="4"/>
        <v>-</v>
      </c>
      <c r="G28" s="62">
        <v>1.3</v>
      </c>
      <c r="H28" s="39">
        <f t="shared" si="5"/>
        <v>27.7</v>
      </c>
      <c r="I28" s="30">
        <v>1.3888888888888889E-3</v>
      </c>
      <c r="J28" s="40">
        <f t="shared" si="6"/>
        <v>2.8472222222222211E-2</v>
      </c>
      <c r="K28" s="30">
        <f t="shared" si="1"/>
        <v>0.27847222222222212</v>
      </c>
      <c r="L28" s="30">
        <f t="shared" si="2"/>
        <v>0.32013888888888881</v>
      </c>
      <c r="M28" s="30">
        <f t="shared" si="7"/>
        <v>0.41319444444444436</v>
      </c>
      <c r="N28" s="30">
        <f t="shared" si="8"/>
        <v>0.53819444444444431</v>
      </c>
      <c r="O28" s="30">
        <f t="shared" si="9"/>
        <v>0.59374999999999989</v>
      </c>
      <c r="P28" s="30">
        <f t="shared" si="10"/>
        <v>0.63541666666666663</v>
      </c>
      <c r="Q28" s="31">
        <f t="shared" si="11"/>
        <v>0.67708333333333326</v>
      </c>
    </row>
    <row r="29" spans="1:17" x14ac:dyDescent="0.25">
      <c r="A29" s="56">
        <f t="shared" si="3"/>
        <v>20</v>
      </c>
      <c r="B29" s="68" t="s">
        <v>85</v>
      </c>
      <c r="C29" s="45"/>
      <c r="D29" s="45"/>
      <c r="E29" s="37" t="s">
        <v>62</v>
      </c>
      <c r="F29" s="38">
        <f t="shared" si="4"/>
        <v>51</v>
      </c>
      <c r="G29" s="62">
        <v>3.4</v>
      </c>
      <c r="H29" s="39">
        <f t="shared" si="5"/>
        <v>31.099999999999998</v>
      </c>
      <c r="I29" s="30">
        <v>2.7777777777777779E-3</v>
      </c>
      <c r="J29" s="40">
        <f t="shared" si="6"/>
        <v>3.124999999999999E-2</v>
      </c>
      <c r="K29" s="30">
        <f t="shared" si="1"/>
        <v>0.28124999999999989</v>
      </c>
      <c r="L29" s="30">
        <f t="shared" si="2"/>
        <v>0.32291666666666657</v>
      </c>
      <c r="M29" s="30">
        <f t="shared" si="7"/>
        <v>0.41597222222222213</v>
      </c>
      <c r="N29" s="30">
        <f t="shared" si="8"/>
        <v>0.54097222222222208</v>
      </c>
      <c r="O29" s="30">
        <f t="shared" si="9"/>
        <v>0.59652777777777766</v>
      </c>
      <c r="P29" s="30">
        <f t="shared" si="10"/>
        <v>0.6381944444444444</v>
      </c>
      <c r="Q29" s="31">
        <f t="shared" si="11"/>
        <v>0.67986111111111103</v>
      </c>
    </row>
    <row r="30" spans="1:17" x14ac:dyDescent="0.25">
      <c r="A30" s="56">
        <f t="shared" si="3"/>
        <v>21</v>
      </c>
      <c r="B30" s="68" t="s">
        <v>84</v>
      </c>
      <c r="C30" s="45" t="s">
        <v>133</v>
      </c>
      <c r="D30" s="45"/>
      <c r="E30" s="37" t="s">
        <v>61</v>
      </c>
      <c r="F30" s="38" t="str">
        <f t="shared" si="4"/>
        <v>-</v>
      </c>
      <c r="G30" s="62">
        <v>0.5</v>
      </c>
      <c r="H30" s="39">
        <f t="shared" si="5"/>
        <v>31.599999999999998</v>
      </c>
      <c r="I30" s="30">
        <v>6.9444444444444447E-4</v>
      </c>
      <c r="J30" s="40">
        <f t="shared" si="6"/>
        <v>3.1944444444444435E-2</v>
      </c>
      <c r="K30" s="30">
        <f t="shared" si="1"/>
        <v>0.28194444444444433</v>
      </c>
      <c r="L30" s="30">
        <f t="shared" si="2"/>
        <v>0.32361111111111102</v>
      </c>
      <c r="M30" s="30">
        <f t="shared" si="7"/>
        <v>0.41666666666666657</v>
      </c>
      <c r="N30" s="30">
        <f t="shared" si="8"/>
        <v>0.54166666666666652</v>
      </c>
      <c r="O30" s="30">
        <f t="shared" si="9"/>
        <v>0.5972222222222221</v>
      </c>
      <c r="P30" s="30">
        <f t="shared" si="10"/>
        <v>0.63888888888888884</v>
      </c>
      <c r="Q30" s="31">
        <f t="shared" si="11"/>
        <v>0.68055555555555547</v>
      </c>
    </row>
    <row r="31" spans="1:17" x14ac:dyDescent="0.25">
      <c r="A31" s="56">
        <f t="shared" si="3"/>
        <v>22</v>
      </c>
      <c r="B31" s="68" t="s">
        <v>83</v>
      </c>
      <c r="C31" s="45" t="s">
        <v>133</v>
      </c>
      <c r="D31" s="45"/>
      <c r="E31" s="37" t="s">
        <v>61</v>
      </c>
      <c r="F31" s="38" t="str">
        <f t="shared" si="4"/>
        <v>-</v>
      </c>
      <c r="G31" s="62">
        <v>2.8</v>
      </c>
      <c r="H31" s="39">
        <f t="shared" si="5"/>
        <v>34.4</v>
      </c>
      <c r="I31" s="30">
        <v>2.0833333333333333E-3</v>
      </c>
      <c r="J31" s="40">
        <f t="shared" si="6"/>
        <v>3.4027777777777768E-2</v>
      </c>
      <c r="K31" s="30">
        <f t="shared" si="1"/>
        <v>0.28402777777777766</v>
      </c>
      <c r="L31" s="30">
        <f t="shared" si="2"/>
        <v>0.32569444444444434</v>
      </c>
      <c r="M31" s="30">
        <f t="shared" si="7"/>
        <v>0.4187499999999999</v>
      </c>
      <c r="N31" s="30">
        <f t="shared" si="8"/>
        <v>0.54374999999999984</v>
      </c>
      <c r="O31" s="30">
        <f t="shared" si="9"/>
        <v>0.59930555555555542</v>
      </c>
      <c r="P31" s="30">
        <f t="shared" si="10"/>
        <v>0.64097222222222217</v>
      </c>
      <c r="Q31" s="31">
        <f t="shared" si="11"/>
        <v>0.6826388888888888</v>
      </c>
    </row>
    <row r="32" spans="1:17" x14ac:dyDescent="0.25">
      <c r="A32" s="56">
        <f t="shared" si="3"/>
        <v>23</v>
      </c>
      <c r="B32" s="68" t="s">
        <v>90</v>
      </c>
      <c r="C32" s="45" t="s">
        <v>133</v>
      </c>
      <c r="D32" s="45"/>
      <c r="E32" s="37" t="s">
        <v>61</v>
      </c>
      <c r="F32" s="38" t="str">
        <f t="shared" si="4"/>
        <v>-</v>
      </c>
      <c r="G32" s="62">
        <v>2.1</v>
      </c>
      <c r="H32" s="39">
        <f t="shared" si="5"/>
        <v>36.5</v>
      </c>
      <c r="I32" s="30">
        <v>2.0833333333333333E-3</v>
      </c>
      <c r="J32" s="40">
        <f t="shared" si="6"/>
        <v>3.6111111111111101E-2</v>
      </c>
      <c r="K32" s="30">
        <f t="shared" si="1"/>
        <v>0.28611111111111098</v>
      </c>
      <c r="L32" s="30">
        <f t="shared" si="2"/>
        <v>0.32777777777777767</v>
      </c>
      <c r="M32" s="30">
        <f t="shared" si="7"/>
        <v>0.42083333333333323</v>
      </c>
      <c r="N32" s="30">
        <f t="shared" si="8"/>
        <v>0.54583333333333317</v>
      </c>
      <c r="O32" s="30">
        <f t="shared" si="9"/>
        <v>0.60138888888888875</v>
      </c>
      <c r="P32" s="30">
        <f t="shared" si="10"/>
        <v>0.64305555555555549</v>
      </c>
      <c r="Q32" s="31">
        <f t="shared" si="11"/>
        <v>0.68472222222222212</v>
      </c>
    </row>
    <row r="33" spans="1:17" x14ac:dyDescent="0.25">
      <c r="A33" s="56">
        <f t="shared" si="3"/>
        <v>24</v>
      </c>
      <c r="B33" s="68" t="s">
        <v>81</v>
      </c>
      <c r="C33" s="45" t="s">
        <v>133</v>
      </c>
      <c r="D33" s="45"/>
      <c r="E33" s="37" t="s">
        <v>61</v>
      </c>
      <c r="F33" s="38" t="str">
        <f t="shared" si="4"/>
        <v>-</v>
      </c>
      <c r="G33" s="62">
        <v>1.6</v>
      </c>
      <c r="H33" s="39">
        <f t="shared" si="5"/>
        <v>38.1</v>
      </c>
      <c r="I33" s="30">
        <v>1.3888888888888889E-3</v>
      </c>
      <c r="J33" s="40">
        <f>I33+J32</f>
        <v>3.7499999999999992E-2</v>
      </c>
      <c r="K33" s="30">
        <f>K32+I33</f>
        <v>0.28749999999999987</v>
      </c>
      <c r="L33" s="30">
        <f>L32+I33</f>
        <v>0.32916666666666655</v>
      </c>
      <c r="M33" s="30">
        <f>M32+I33</f>
        <v>0.42222222222222211</v>
      </c>
      <c r="N33" s="30">
        <f>N32+I33</f>
        <v>0.54722222222222205</v>
      </c>
      <c r="O33" s="30">
        <f>O32+I33</f>
        <v>0.60277777777777763</v>
      </c>
      <c r="P33" s="30">
        <f>P32+I33</f>
        <v>0.64444444444444438</v>
      </c>
      <c r="Q33" s="31">
        <f>SUM(Q32+I33)</f>
        <v>0.68611111111111101</v>
      </c>
    </row>
    <row r="34" spans="1:17" x14ac:dyDescent="0.25">
      <c r="A34" s="56">
        <f t="shared" si="3"/>
        <v>25</v>
      </c>
      <c r="B34" s="41" t="s">
        <v>71</v>
      </c>
      <c r="C34" s="45" t="s">
        <v>133</v>
      </c>
      <c r="D34" s="45"/>
      <c r="E34" s="37" t="s">
        <v>61</v>
      </c>
      <c r="F34" s="38" t="str">
        <f t="shared" si="4"/>
        <v>-</v>
      </c>
      <c r="G34" s="62">
        <v>1.8</v>
      </c>
      <c r="H34" s="39">
        <f t="shared" si="5"/>
        <v>39.9</v>
      </c>
      <c r="I34" s="30">
        <v>2.0833333333333333E-3</v>
      </c>
      <c r="J34" s="40">
        <f t="shared" si="6"/>
        <v>3.9583333333333325E-2</v>
      </c>
      <c r="K34" s="30">
        <f t="shared" si="1"/>
        <v>0.28958333333333319</v>
      </c>
      <c r="L34" s="30">
        <f t="shared" si="2"/>
        <v>0.33124999999999988</v>
      </c>
      <c r="M34" s="30">
        <f t="shared" si="7"/>
        <v>0.42430555555555544</v>
      </c>
      <c r="N34" s="30">
        <f t="shared" si="8"/>
        <v>0.54930555555555538</v>
      </c>
      <c r="O34" s="30">
        <f t="shared" si="9"/>
        <v>0.60486111111111096</v>
      </c>
      <c r="P34" s="30">
        <f t="shared" si="10"/>
        <v>0.6465277777777777</v>
      </c>
      <c r="Q34" s="31">
        <f t="shared" si="11"/>
        <v>0.68819444444444433</v>
      </c>
    </row>
    <row r="35" spans="1:17" x14ac:dyDescent="0.25">
      <c r="A35" s="56">
        <f t="shared" si="3"/>
        <v>26</v>
      </c>
      <c r="B35" s="41" t="s">
        <v>73</v>
      </c>
      <c r="C35" s="45" t="s">
        <v>112</v>
      </c>
      <c r="D35" s="45" t="s">
        <v>50</v>
      </c>
      <c r="E35" s="37" t="s">
        <v>55</v>
      </c>
      <c r="F35" s="38" t="str">
        <f t="shared" si="4"/>
        <v>-</v>
      </c>
      <c r="G35" s="62">
        <v>0.6</v>
      </c>
      <c r="H35" s="39">
        <f t="shared" si="5"/>
        <v>40.5</v>
      </c>
      <c r="I35" s="30">
        <v>6.9444444444444447E-4</v>
      </c>
      <c r="J35" s="40">
        <f t="shared" si="6"/>
        <v>4.0277777777777767E-2</v>
      </c>
      <c r="K35" s="30">
        <f t="shared" si="1"/>
        <v>0.29027777777777763</v>
      </c>
      <c r="L35" s="30">
        <f t="shared" si="2"/>
        <v>0.33194444444444432</v>
      </c>
      <c r="M35" s="30">
        <f t="shared" si="7"/>
        <v>0.42499999999999988</v>
      </c>
      <c r="N35" s="30">
        <f t="shared" si="8"/>
        <v>0.54999999999999982</v>
      </c>
      <c r="O35" s="30">
        <f t="shared" si="9"/>
        <v>0.6055555555555554</v>
      </c>
      <c r="P35" s="30">
        <f t="shared" si="10"/>
        <v>0.64722222222222214</v>
      </c>
      <c r="Q35" s="31">
        <f t="shared" si="11"/>
        <v>0.68888888888888877</v>
      </c>
    </row>
    <row r="36" spans="1:17" x14ac:dyDescent="0.25">
      <c r="A36" s="56">
        <f t="shared" si="3"/>
        <v>27</v>
      </c>
      <c r="B36" s="41" t="s">
        <v>65</v>
      </c>
      <c r="C36" s="45" t="s">
        <v>112</v>
      </c>
      <c r="D36" s="45" t="s">
        <v>49</v>
      </c>
      <c r="E36" s="37" t="s">
        <v>55</v>
      </c>
      <c r="F36" s="38" t="str">
        <f t="shared" si="4"/>
        <v>-</v>
      </c>
      <c r="G36" s="62">
        <v>0.8</v>
      </c>
      <c r="H36" s="39">
        <f t="shared" si="5"/>
        <v>41.3</v>
      </c>
      <c r="I36" s="30">
        <v>1.3888888888888889E-3</v>
      </c>
      <c r="J36" s="40">
        <f t="shared" si="6"/>
        <v>4.1666666666666657E-2</v>
      </c>
      <c r="K36" s="30">
        <f t="shared" ref="K36:K57" si="12">K35+I36</f>
        <v>0.29166666666666652</v>
      </c>
      <c r="L36" s="30">
        <f t="shared" ref="L36:L57" si="13">L35+I36</f>
        <v>0.3333333333333332</v>
      </c>
      <c r="M36" s="30">
        <f t="shared" ref="M36:M57" si="14">M35+I36</f>
        <v>0.42638888888888876</v>
      </c>
      <c r="N36" s="30">
        <f t="shared" ref="N36:N57" si="15">N35+I36</f>
        <v>0.55138888888888871</v>
      </c>
      <c r="O36" s="30">
        <f t="shared" ref="O36:O57" si="16">O35+I36</f>
        <v>0.60694444444444429</v>
      </c>
      <c r="P36" s="30">
        <f t="shared" ref="P36:P57" si="17">P35+I36</f>
        <v>0.64861111111111103</v>
      </c>
      <c r="Q36" s="31">
        <f t="shared" ref="Q36:Q57" si="18">SUM(Q35+I36)</f>
        <v>0.69027777777777766</v>
      </c>
    </row>
    <row r="37" spans="1:17" x14ac:dyDescent="0.25">
      <c r="A37" s="56">
        <f t="shared" si="3"/>
        <v>28</v>
      </c>
      <c r="B37" s="41" t="s">
        <v>64</v>
      </c>
      <c r="C37" s="45" t="s">
        <v>112</v>
      </c>
      <c r="D37" s="45" t="s">
        <v>110</v>
      </c>
      <c r="E37" s="37" t="s">
        <v>55</v>
      </c>
      <c r="F37" s="38" t="str">
        <f t="shared" si="4"/>
        <v>-</v>
      </c>
      <c r="G37" s="62">
        <v>1.8</v>
      </c>
      <c r="H37" s="39">
        <f t="shared" si="5"/>
        <v>43.099999999999994</v>
      </c>
      <c r="I37" s="30">
        <v>1.3888888888888889E-3</v>
      </c>
      <c r="J37" s="40">
        <f t="shared" si="6"/>
        <v>4.3055555555555548E-2</v>
      </c>
      <c r="K37" s="30">
        <f t="shared" si="12"/>
        <v>0.2930555555555554</v>
      </c>
      <c r="L37" s="30">
        <f t="shared" si="13"/>
        <v>0.33472222222222209</v>
      </c>
      <c r="M37" s="30">
        <f t="shared" si="14"/>
        <v>0.42777777777777765</v>
      </c>
      <c r="N37" s="30">
        <f t="shared" si="15"/>
        <v>0.55277777777777759</v>
      </c>
      <c r="O37" s="30">
        <f t="shared" si="16"/>
        <v>0.60833333333333317</v>
      </c>
      <c r="P37" s="30">
        <f t="shared" si="17"/>
        <v>0.64999999999999991</v>
      </c>
      <c r="Q37" s="31">
        <f t="shared" si="18"/>
        <v>0.69166666666666654</v>
      </c>
    </row>
    <row r="38" spans="1:17" x14ac:dyDescent="0.25">
      <c r="A38" s="56">
        <f t="shared" si="3"/>
        <v>29</v>
      </c>
      <c r="B38" s="41" t="s">
        <v>63</v>
      </c>
      <c r="C38" s="45" t="s">
        <v>112</v>
      </c>
      <c r="D38" s="45" t="s">
        <v>111</v>
      </c>
      <c r="E38" s="37" t="s">
        <v>55</v>
      </c>
      <c r="F38" s="38" t="str">
        <f t="shared" si="4"/>
        <v>-</v>
      </c>
      <c r="G38" s="62">
        <v>2.4</v>
      </c>
      <c r="H38" s="39">
        <f t="shared" si="5"/>
        <v>45.499999999999993</v>
      </c>
      <c r="I38" s="30">
        <v>2.0833333333333333E-3</v>
      </c>
      <c r="J38" s="40">
        <f t="shared" si="6"/>
        <v>4.5138888888888881E-2</v>
      </c>
      <c r="K38" s="30">
        <f t="shared" si="12"/>
        <v>0.29513888888888873</v>
      </c>
      <c r="L38" s="30">
        <f t="shared" si="13"/>
        <v>0.33680555555555541</v>
      </c>
      <c r="M38" s="30">
        <f t="shared" si="14"/>
        <v>0.42986111111111097</v>
      </c>
      <c r="N38" s="30">
        <f t="shared" si="15"/>
        <v>0.55486111111111092</v>
      </c>
      <c r="O38" s="30">
        <f t="shared" si="16"/>
        <v>0.6104166666666665</v>
      </c>
      <c r="P38" s="30">
        <f t="shared" si="17"/>
        <v>0.65208333333333324</v>
      </c>
      <c r="Q38" s="31">
        <f t="shared" si="18"/>
        <v>0.69374999999999987</v>
      </c>
    </row>
    <row r="39" spans="1:17" x14ac:dyDescent="0.25">
      <c r="A39" s="102">
        <v>30</v>
      </c>
      <c r="B39" s="41" t="s">
        <v>134</v>
      </c>
      <c r="C39" s="45" t="s">
        <v>112</v>
      </c>
      <c r="D39" s="45" t="s">
        <v>137</v>
      </c>
      <c r="E39" s="37" t="s">
        <v>55</v>
      </c>
      <c r="F39" s="38" t="str">
        <f t="shared" si="4"/>
        <v>-</v>
      </c>
      <c r="G39" s="62">
        <v>0.5</v>
      </c>
      <c r="H39" s="39">
        <f>H38+G39</f>
        <v>45.999999999999993</v>
      </c>
      <c r="I39" s="30">
        <v>6.9444444444444447E-4</v>
      </c>
      <c r="J39" s="40">
        <f>I39+J38</f>
        <v>4.5833333333333323E-2</v>
      </c>
      <c r="K39" s="30">
        <f>K38+I39</f>
        <v>0.29583333333333317</v>
      </c>
      <c r="L39" s="30">
        <f>L38+I39</f>
        <v>0.33749999999999986</v>
      </c>
      <c r="M39" s="30">
        <f>M38+I39</f>
        <v>0.43055555555555541</v>
      </c>
      <c r="N39" s="30">
        <f>N38+I39</f>
        <v>0.55555555555555536</v>
      </c>
      <c r="O39" s="30">
        <f>O38+I39</f>
        <v>0.61111111111111094</v>
      </c>
      <c r="P39" s="30">
        <f>+P38+I39</f>
        <v>0.65277777777777768</v>
      </c>
      <c r="Q39" s="31">
        <f>+Q38+I39</f>
        <v>0.69444444444444431</v>
      </c>
    </row>
    <row r="40" spans="1:17" x14ac:dyDescent="0.25">
      <c r="A40" s="56">
        <v>31</v>
      </c>
      <c r="B40" s="41" t="s">
        <v>29</v>
      </c>
      <c r="C40" s="45"/>
      <c r="D40" s="45"/>
      <c r="E40" s="37" t="s">
        <v>62</v>
      </c>
      <c r="F40" s="38" t="str">
        <f t="shared" si="4"/>
        <v>-</v>
      </c>
      <c r="G40" s="62">
        <v>0.6</v>
      </c>
      <c r="H40" s="39">
        <f>H39+G40</f>
        <v>46.599999999999994</v>
      </c>
      <c r="I40" s="30">
        <v>6.9444444444444447E-4</v>
      </c>
      <c r="J40" s="40">
        <f>I40+J39</f>
        <v>4.6527777777777765E-2</v>
      </c>
      <c r="K40" s="30">
        <f>K39+I40</f>
        <v>0.29652777777777761</v>
      </c>
      <c r="L40" s="30">
        <f>L39+I40</f>
        <v>0.3381944444444443</v>
      </c>
      <c r="M40" s="30">
        <f>M39+I40</f>
        <v>0.43124999999999986</v>
      </c>
      <c r="N40" s="30">
        <f>N39+I40</f>
        <v>0.5562499999999998</v>
      </c>
      <c r="O40" s="30">
        <f>O39+I40</f>
        <v>0.61180555555555538</v>
      </c>
      <c r="P40" s="30">
        <f>P39+I40</f>
        <v>0.65347222222222212</v>
      </c>
      <c r="Q40" s="31">
        <f>SUM(Q39+I40)</f>
        <v>0.69513888888888875</v>
      </c>
    </row>
    <row r="41" spans="1:17" x14ac:dyDescent="0.25">
      <c r="A41" s="56">
        <f t="shared" si="3"/>
        <v>32</v>
      </c>
      <c r="B41" s="41" t="s">
        <v>28</v>
      </c>
      <c r="C41" s="45"/>
      <c r="D41" s="45"/>
      <c r="E41" s="37" t="s">
        <v>62</v>
      </c>
      <c r="F41" s="38" t="str">
        <f t="shared" si="4"/>
        <v>-</v>
      </c>
      <c r="G41" s="62">
        <v>1.6</v>
      </c>
      <c r="H41" s="39">
        <f t="shared" si="5"/>
        <v>48.199999999999996</v>
      </c>
      <c r="I41" s="30">
        <v>1.3888888888888889E-3</v>
      </c>
      <c r="J41" s="40">
        <f t="shared" si="6"/>
        <v>4.7916666666666656E-2</v>
      </c>
      <c r="K41" s="30">
        <f t="shared" si="12"/>
        <v>0.2979166666666665</v>
      </c>
      <c r="L41" s="30">
        <f t="shared" si="13"/>
        <v>0.33958333333333318</v>
      </c>
      <c r="M41" s="30">
        <f t="shared" si="14"/>
        <v>0.43263888888888874</v>
      </c>
      <c r="N41" s="30">
        <f t="shared" si="15"/>
        <v>0.55763888888888868</v>
      </c>
      <c r="O41" s="30">
        <f t="shared" si="16"/>
        <v>0.61319444444444426</v>
      </c>
      <c r="P41" s="30">
        <f t="shared" si="17"/>
        <v>0.65486111111111101</v>
      </c>
      <c r="Q41" s="31">
        <f t="shared" si="18"/>
        <v>0.69652777777777763</v>
      </c>
    </row>
    <row r="42" spans="1:17" x14ac:dyDescent="0.25">
      <c r="A42" s="56">
        <f t="shared" si="3"/>
        <v>33</v>
      </c>
      <c r="B42" s="41" t="s">
        <v>27</v>
      </c>
      <c r="C42" s="45"/>
      <c r="D42" s="45"/>
      <c r="E42" s="37" t="s">
        <v>62</v>
      </c>
      <c r="F42" s="38" t="str">
        <f t="shared" si="4"/>
        <v>-</v>
      </c>
      <c r="G42" s="62">
        <v>1</v>
      </c>
      <c r="H42" s="39">
        <f t="shared" si="5"/>
        <v>49.199999999999996</v>
      </c>
      <c r="I42" s="30">
        <v>6.9444444444444447E-4</v>
      </c>
      <c r="J42" s="40">
        <f t="shared" si="6"/>
        <v>4.8611111111111098E-2</v>
      </c>
      <c r="K42" s="30">
        <f t="shared" si="12"/>
        <v>0.29861111111111094</v>
      </c>
      <c r="L42" s="30">
        <f t="shared" si="13"/>
        <v>0.34027777777777762</v>
      </c>
      <c r="M42" s="30">
        <f t="shared" si="14"/>
        <v>0.43333333333333318</v>
      </c>
      <c r="N42" s="30">
        <f t="shared" si="15"/>
        <v>0.55833333333333313</v>
      </c>
      <c r="O42" s="30">
        <f t="shared" si="16"/>
        <v>0.61388888888888871</v>
      </c>
      <c r="P42" s="30">
        <f t="shared" si="17"/>
        <v>0.65555555555555545</v>
      </c>
      <c r="Q42" s="31">
        <f t="shared" si="18"/>
        <v>0.69722222222222208</v>
      </c>
    </row>
    <row r="43" spans="1:17" x14ac:dyDescent="0.25">
      <c r="A43" s="56">
        <f t="shared" si="3"/>
        <v>34</v>
      </c>
      <c r="B43" s="41" t="s">
        <v>26</v>
      </c>
      <c r="C43" s="45"/>
      <c r="D43" s="45"/>
      <c r="E43" s="37" t="s">
        <v>62</v>
      </c>
      <c r="F43" s="38" t="str">
        <f t="shared" si="4"/>
        <v>-</v>
      </c>
      <c r="G43" s="62">
        <v>1.1000000000000001</v>
      </c>
      <c r="H43" s="39">
        <f t="shared" si="5"/>
        <v>50.3</v>
      </c>
      <c r="I43" s="30">
        <v>1.3888888888888889E-3</v>
      </c>
      <c r="J43" s="40">
        <f t="shared" si="6"/>
        <v>4.9999999999999989E-2</v>
      </c>
      <c r="K43" s="30">
        <f t="shared" si="12"/>
        <v>0.29999999999999982</v>
      </c>
      <c r="L43" s="30">
        <f t="shared" si="13"/>
        <v>0.34166666666666651</v>
      </c>
      <c r="M43" s="30">
        <f t="shared" si="14"/>
        <v>0.43472222222222207</v>
      </c>
      <c r="N43" s="30">
        <f t="shared" si="15"/>
        <v>0.55972222222222201</v>
      </c>
      <c r="O43" s="30">
        <f t="shared" si="16"/>
        <v>0.61527777777777759</v>
      </c>
      <c r="P43" s="30">
        <f t="shared" si="17"/>
        <v>0.65694444444444433</v>
      </c>
      <c r="Q43" s="31">
        <f t="shared" si="18"/>
        <v>0.69861111111111096</v>
      </c>
    </row>
    <row r="44" spans="1:17" x14ac:dyDescent="0.25">
      <c r="A44" s="56">
        <f t="shared" si="3"/>
        <v>35</v>
      </c>
      <c r="B44" s="41" t="s">
        <v>25</v>
      </c>
      <c r="C44" s="45"/>
      <c r="D44" s="45"/>
      <c r="E44" s="37" t="s">
        <v>62</v>
      </c>
      <c r="F44" s="38" t="str">
        <f t="shared" si="4"/>
        <v>-</v>
      </c>
      <c r="G44" s="62">
        <v>0.9</v>
      </c>
      <c r="H44" s="39">
        <f t="shared" si="5"/>
        <v>51.199999999999996</v>
      </c>
      <c r="I44" s="30">
        <v>1.3888888888888889E-3</v>
      </c>
      <c r="J44" s="40">
        <f t="shared" si="6"/>
        <v>5.138888888888888E-2</v>
      </c>
      <c r="K44" s="30">
        <f t="shared" si="12"/>
        <v>0.30138888888888871</v>
      </c>
      <c r="L44" s="30">
        <f t="shared" si="13"/>
        <v>0.34305555555555539</v>
      </c>
      <c r="M44" s="30">
        <f t="shared" si="14"/>
        <v>0.43611111111111095</v>
      </c>
      <c r="N44" s="30">
        <f t="shared" si="15"/>
        <v>0.56111111111111089</v>
      </c>
      <c r="O44" s="30">
        <f t="shared" si="16"/>
        <v>0.61666666666666647</v>
      </c>
      <c r="P44" s="30">
        <f t="shared" si="17"/>
        <v>0.65833333333333321</v>
      </c>
      <c r="Q44" s="31">
        <f t="shared" si="18"/>
        <v>0.69999999999999984</v>
      </c>
    </row>
    <row r="45" spans="1:17" x14ac:dyDescent="0.25">
      <c r="A45" s="56">
        <f t="shared" si="3"/>
        <v>36</v>
      </c>
      <c r="B45" s="41" t="s">
        <v>24</v>
      </c>
      <c r="C45" s="45"/>
      <c r="D45" s="45"/>
      <c r="E45" s="37" t="s">
        <v>62</v>
      </c>
      <c r="F45" s="38" t="str">
        <f t="shared" si="4"/>
        <v>-</v>
      </c>
      <c r="G45" s="62">
        <v>0.7</v>
      </c>
      <c r="H45" s="39">
        <f t="shared" si="5"/>
        <v>51.9</v>
      </c>
      <c r="I45" s="30">
        <v>6.9444444444444447E-4</v>
      </c>
      <c r="J45" s="40">
        <f t="shared" si="6"/>
        <v>5.2083333333333322E-2</v>
      </c>
      <c r="K45" s="30">
        <f t="shared" si="12"/>
        <v>0.30208333333333315</v>
      </c>
      <c r="L45" s="30">
        <f t="shared" si="13"/>
        <v>0.34374999999999983</v>
      </c>
      <c r="M45" s="30">
        <f t="shared" si="14"/>
        <v>0.43680555555555539</v>
      </c>
      <c r="N45" s="30">
        <f t="shared" si="15"/>
        <v>0.56180555555555534</v>
      </c>
      <c r="O45" s="30">
        <f t="shared" si="16"/>
        <v>0.61736111111111092</v>
      </c>
      <c r="P45" s="30">
        <f t="shared" si="17"/>
        <v>0.65902777777777766</v>
      </c>
      <c r="Q45" s="31">
        <f t="shared" si="18"/>
        <v>0.70069444444444429</v>
      </c>
    </row>
    <row r="46" spans="1:17" x14ac:dyDescent="0.25">
      <c r="A46" s="56">
        <f t="shared" si="3"/>
        <v>37</v>
      </c>
      <c r="B46" s="41" t="s">
        <v>74</v>
      </c>
      <c r="C46" s="45" t="s">
        <v>112</v>
      </c>
      <c r="D46" s="45" t="s">
        <v>113</v>
      </c>
      <c r="E46" s="37" t="s">
        <v>55</v>
      </c>
      <c r="F46" s="38" t="str">
        <f t="shared" si="4"/>
        <v>-</v>
      </c>
      <c r="G46" s="62">
        <v>1.9</v>
      </c>
      <c r="H46" s="39">
        <f t="shared" si="5"/>
        <v>53.8</v>
      </c>
      <c r="I46" s="30">
        <v>1.3888888888888889E-3</v>
      </c>
      <c r="J46" s="40">
        <f t="shared" si="6"/>
        <v>5.3472222222222213E-2</v>
      </c>
      <c r="K46" s="30">
        <f t="shared" si="12"/>
        <v>0.30347222222222203</v>
      </c>
      <c r="L46" s="30">
        <f t="shared" si="13"/>
        <v>0.34513888888888872</v>
      </c>
      <c r="M46" s="30">
        <f t="shared" si="14"/>
        <v>0.43819444444444428</v>
      </c>
      <c r="N46" s="30">
        <f t="shared" si="15"/>
        <v>0.56319444444444422</v>
      </c>
      <c r="O46" s="30">
        <f t="shared" si="16"/>
        <v>0.6187499999999998</v>
      </c>
      <c r="P46" s="30">
        <f t="shared" si="17"/>
        <v>0.66041666666666654</v>
      </c>
      <c r="Q46" s="31">
        <f t="shared" si="18"/>
        <v>0.70208333333333317</v>
      </c>
    </row>
    <row r="47" spans="1:17" x14ac:dyDescent="0.25">
      <c r="A47" s="56">
        <f t="shared" si="3"/>
        <v>38</v>
      </c>
      <c r="B47" s="41" t="s">
        <v>23</v>
      </c>
      <c r="C47" s="45"/>
      <c r="D47" s="45"/>
      <c r="E47" s="37" t="s">
        <v>62</v>
      </c>
      <c r="F47" s="38" t="str">
        <f t="shared" si="4"/>
        <v>-</v>
      </c>
      <c r="G47" s="62">
        <v>2.2000000000000002</v>
      </c>
      <c r="H47" s="39">
        <f t="shared" si="5"/>
        <v>56</v>
      </c>
      <c r="I47" s="30">
        <v>2.0833333333333333E-3</v>
      </c>
      <c r="J47" s="40">
        <f t="shared" si="6"/>
        <v>5.5555555555555546E-2</v>
      </c>
      <c r="K47" s="30">
        <f t="shared" si="12"/>
        <v>0.30555555555555536</v>
      </c>
      <c r="L47" s="30">
        <f t="shared" si="13"/>
        <v>0.34722222222222204</v>
      </c>
      <c r="M47" s="30">
        <f t="shared" si="14"/>
        <v>0.4402777777777776</v>
      </c>
      <c r="N47" s="30">
        <f t="shared" si="15"/>
        <v>0.56527777777777755</v>
      </c>
      <c r="O47" s="30">
        <f t="shared" si="16"/>
        <v>0.62083333333333313</v>
      </c>
      <c r="P47" s="30">
        <f t="shared" si="17"/>
        <v>0.66249999999999987</v>
      </c>
      <c r="Q47" s="31">
        <f t="shared" si="18"/>
        <v>0.7041666666666665</v>
      </c>
    </row>
    <row r="48" spans="1:17" x14ac:dyDescent="0.25">
      <c r="A48" s="56">
        <f t="shared" si="3"/>
        <v>39</v>
      </c>
      <c r="B48" s="41" t="s">
        <v>59</v>
      </c>
      <c r="C48" s="45" t="s">
        <v>112</v>
      </c>
      <c r="D48" s="45" t="s">
        <v>114</v>
      </c>
      <c r="E48" s="37" t="s">
        <v>55</v>
      </c>
      <c r="F48" s="38" t="str">
        <f t="shared" si="4"/>
        <v>-</v>
      </c>
      <c r="G48" s="62">
        <v>2</v>
      </c>
      <c r="H48" s="39">
        <f t="shared" si="5"/>
        <v>58</v>
      </c>
      <c r="I48" s="30">
        <v>1.3888888888888889E-3</v>
      </c>
      <c r="J48" s="40">
        <f t="shared" si="6"/>
        <v>5.6944444444444436E-2</v>
      </c>
      <c r="K48" s="30">
        <f t="shared" si="12"/>
        <v>0.30694444444444424</v>
      </c>
      <c r="L48" s="30">
        <f t="shared" si="13"/>
        <v>0.34861111111111093</v>
      </c>
      <c r="M48" s="30">
        <f t="shared" si="14"/>
        <v>0.44166666666666649</v>
      </c>
      <c r="N48" s="30">
        <f t="shared" si="15"/>
        <v>0.56666666666666643</v>
      </c>
      <c r="O48" s="30">
        <f t="shared" si="16"/>
        <v>0.62222222222222201</v>
      </c>
      <c r="P48" s="30">
        <f t="shared" si="17"/>
        <v>0.66388888888888875</v>
      </c>
      <c r="Q48" s="31">
        <f t="shared" si="18"/>
        <v>0.70555555555555538</v>
      </c>
    </row>
    <row r="49" spans="1:17" x14ac:dyDescent="0.25">
      <c r="A49" s="56">
        <f t="shared" si="3"/>
        <v>40</v>
      </c>
      <c r="B49" s="41" t="s">
        <v>75</v>
      </c>
      <c r="C49" s="45" t="s">
        <v>112</v>
      </c>
      <c r="D49" s="45" t="s">
        <v>115</v>
      </c>
      <c r="E49" s="37" t="s">
        <v>55</v>
      </c>
      <c r="F49" s="38" t="str">
        <f t="shared" si="4"/>
        <v>-</v>
      </c>
      <c r="G49" s="62">
        <v>1</v>
      </c>
      <c r="H49" s="39">
        <f t="shared" si="5"/>
        <v>59</v>
      </c>
      <c r="I49" s="30">
        <v>1.3888888888888889E-3</v>
      </c>
      <c r="J49" s="40">
        <f t="shared" si="6"/>
        <v>5.8333333333333327E-2</v>
      </c>
      <c r="K49" s="30">
        <f t="shared" si="12"/>
        <v>0.30833333333333313</v>
      </c>
      <c r="L49" s="30">
        <f t="shared" si="13"/>
        <v>0.34999999999999981</v>
      </c>
      <c r="M49" s="30">
        <f t="shared" si="14"/>
        <v>0.44305555555555537</v>
      </c>
      <c r="N49" s="30">
        <f t="shared" si="15"/>
        <v>0.56805555555555531</v>
      </c>
      <c r="O49" s="30">
        <f t="shared" si="16"/>
        <v>0.62361111111111089</v>
      </c>
      <c r="P49" s="30">
        <f t="shared" si="17"/>
        <v>0.66527777777777763</v>
      </c>
      <c r="Q49" s="31">
        <f t="shared" si="18"/>
        <v>0.70694444444444426</v>
      </c>
    </row>
    <row r="50" spans="1:17" x14ac:dyDescent="0.25">
      <c r="A50" s="56">
        <f t="shared" si="3"/>
        <v>41</v>
      </c>
      <c r="B50" s="41" t="s">
        <v>57</v>
      </c>
      <c r="C50" s="45" t="s">
        <v>112</v>
      </c>
      <c r="D50" s="45" t="s">
        <v>116</v>
      </c>
      <c r="E50" s="37" t="s">
        <v>55</v>
      </c>
      <c r="F50" s="38" t="str">
        <f t="shared" si="4"/>
        <v>-</v>
      </c>
      <c r="G50" s="62">
        <v>0.4</v>
      </c>
      <c r="H50" s="39">
        <f t="shared" si="5"/>
        <v>59.4</v>
      </c>
      <c r="I50" s="30">
        <v>6.9444444444444447E-4</v>
      </c>
      <c r="J50" s="40">
        <f t="shared" si="6"/>
        <v>5.9027777777777769E-2</v>
      </c>
      <c r="K50" s="30">
        <f t="shared" si="12"/>
        <v>0.30902777777777757</v>
      </c>
      <c r="L50" s="30">
        <f t="shared" si="13"/>
        <v>0.35069444444444425</v>
      </c>
      <c r="M50" s="30">
        <f t="shared" si="14"/>
        <v>0.44374999999999981</v>
      </c>
      <c r="N50" s="30">
        <f t="shared" si="15"/>
        <v>0.56874999999999976</v>
      </c>
      <c r="O50" s="30">
        <f t="shared" si="16"/>
        <v>0.62430555555555534</v>
      </c>
      <c r="P50" s="30">
        <f t="shared" si="17"/>
        <v>0.66597222222222208</v>
      </c>
      <c r="Q50" s="31">
        <f t="shared" si="18"/>
        <v>0.70763888888888871</v>
      </c>
    </row>
    <row r="51" spans="1:17" x14ac:dyDescent="0.25">
      <c r="A51" s="56">
        <f t="shared" si="3"/>
        <v>42</v>
      </c>
      <c r="B51" s="41" t="s">
        <v>56</v>
      </c>
      <c r="C51" s="45" t="s">
        <v>112</v>
      </c>
      <c r="D51" s="45" t="s">
        <v>117</v>
      </c>
      <c r="E51" s="37" t="s">
        <v>55</v>
      </c>
      <c r="F51" s="38" t="str">
        <f t="shared" si="4"/>
        <v>-</v>
      </c>
      <c r="G51" s="62">
        <v>0.7</v>
      </c>
      <c r="H51" s="39">
        <f t="shared" si="5"/>
        <v>60.1</v>
      </c>
      <c r="I51" s="30">
        <v>6.9444444444444447E-4</v>
      </c>
      <c r="J51" s="40">
        <f t="shared" si="6"/>
        <v>5.9722222222222211E-2</v>
      </c>
      <c r="K51" s="30">
        <f t="shared" si="12"/>
        <v>0.30972222222222201</v>
      </c>
      <c r="L51" s="30">
        <f t="shared" si="13"/>
        <v>0.3513888888888887</v>
      </c>
      <c r="M51" s="30">
        <f t="shared" si="14"/>
        <v>0.44444444444444425</v>
      </c>
      <c r="N51" s="30">
        <f t="shared" si="15"/>
        <v>0.5694444444444442</v>
      </c>
      <c r="O51" s="30">
        <f t="shared" si="16"/>
        <v>0.62499999999999978</v>
      </c>
      <c r="P51" s="30">
        <f t="shared" si="17"/>
        <v>0.66666666666666652</v>
      </c>
      <c r="Q51" s="31">
        <f t="shared" si="18"/>
        <v>0.70833333333333315</v>
      </c>
    </row>
    <row r="52" spans="1:17" x14ac:dyDescent="0.25">
      <c r="A52" s="56">
        <f t="shared" si="3"/>
        <v>43</v>
      </c>
      <c r="B52" s="41" t="s">
        <v>80</v>
      </c>
      <c r="C52" s="45" t="s">
        <v>112</v>
      </c>
      <c r="D52" s="45" t="s">
        <v>118</v>
      </c>
      <c r="E52" s="37" t="s">
        <v>55</v>
      </c>
      <c r="F52" s="38" t="str">
        <f t="shared" si="4"/>
        <v>-</v>
      </c>
      <c r="G52" s="62">
        <v>1.4</v>
      </c>
      <c r="H52" s="39">
        <f t="shared" si="5"/>
        <v>61.5</v>
      </c>
      <c r="I52" s="30">
        <v>1.3888888888888889E-3</v>
      </c>
      <c r="J52" s="40">
        <f t="shared" si="6"/>
        <v>6.1111111111111102E-2</v>
      </c>
      <c r="K52" s="30">
        <f t="shared" si="12"/>
        <v>0.31111111111111089</v>
      </c>
      <c r="L52" s="30">
        <f t="shared" si="13"/>
        <v>0.35277777777777758</v>
      </c>
      <c r="M52" s="30">
        <f t="shared" si="14"/>
        <v>0.44583333333333314</v>
      </c>
      <c r="N52" s="30">
        <f t="shared" si="15"/>
        <v>0.57083333333333308</v>
      </c>
      <c r="O52" s="30">
        <f t="shared" si="16"/>
        <v>0.62638888888888866</v>
      </c>
      <c r="P52" s="30">
        <f t="shared" si="17"/>
        <v>0.6680555555555554</v>
      </c>
      <c r="Q52" s="31">
        <f t="shared" si="18"/>
        <v>0.70972222222222203</v>
      </c>
    </row>
    <row r="53" spans="1:17" x14ac:dyDescent="0.25">
      <c r="A53" s="56">
        <f t="shared" si="3"/>
        <v>44</v>
      </c>
      <c r="B53" s="41" t="s">
        <v>76</v>
      </c>
      <c r="C53" s="45" t="s">
        <v>120</v>
      </c>
      <c r="D53" s="45" t="s">
        <v>110</v>
      </c>
      <c r="E53" s="37" t="s">
        <v>55</v>
      </c>
      <c r="F53" s="38" t="str">
        <f t="shared" si="4"/>
        <v>-</v>
      </c>
      <c r="G53" s="62">
        <v>0.5</v>
      </c>
      <c r="H53" s="39">
        <f t="shared" si="5"/>
        <v>62</v>
      </c>
      <c r="I53" s="30">
        <v>1.3888888888888889E-3</v>
      </c>
      <c r="J53" s="40">
        <f t="shared" si="6"/>
        <v>6.2499999999999993E-2</v>
      </c>
      <c r="K53" s="30">
        <f t="shared" si="12"/>
        <v>0.31249999999999978</v>
      </c>
      <c r="L53" s="30">
        <f t="shared" si="13"/>
        <v>0.35416666666666646</v>
      </c>
      <c r="M53" s="30">
        <f t="shared" si="14"/>
        <v>0.44722222222222202</v>
      </c>
      <c r="N53" s="30">
        <f t="shared" si="15"/>
        <v>0.57222222222222197</v>
      </c>
      <c r="O53" s="30">
        <f t="shared" si="16"/>
        <v>0.62777777777777755</v>
      </c>
      <c r="P53" s="30">
        <f t="shared" si="17"/>
        <v>0.66944444444444429</v>
      </c>
      <c r="Q53" s="31">
        <f t="shared" si="18"/>
        <v>0.71111111111111092</v>
      </c>
    </row>
    <row r="54" spans="1:17" x14ac:dyDescent="0.25">
      <c r="A54" s="56">
        <f t="shared" si="3"/>
        <v>45</v>
      </c>
      <c r="B54" s="41" t="s">
        <v>77</v>
      </c>
      <c r="C54" s="45" t="s">
        <v>112</v>
      </c>
      <c r="D54" s="45" t="s">
        <v>119</v>
      </c>
      <c r="E54" s="37" t="s">
        <v>55</v>
      </c>
      <c r="F54" s="38" t="str">
        <f t="shared" si="4"/>
        <v>-</v>
      </c>
      <c r="G54" s="62">
        <v>0.8</v>
      </c>
      <c r="H54" s="39">
        <f t="shared" si="5"/>
        <v>62.8</v>
      </c>
      <c r="I54" s="30">
        <v>6.9444444444444447E-4</v>
      </c>
      <c r="J54" s="40">
        <f t="shared" si="6"/>
        <v>6.3194444444444442E-2</v>
      </c>
      <c r="K54" s="30">
        <f t="shared" si="12"/>
        <v>0.31319444444444422</v>
      </c>
      <c r="L54" s="30">
        <f t="shared" si="13"/>
        <v>0.35486111111111091</v>
      </c>
      <c r="M54" s="30">
        <f t="shared" si="14"/>
        <v>0.44791666666666646</v>
      </c>
      <c r="N54" s="30">
        <f t="shared" si="15"/>
        <v>0.57291666666666641</v>
      </c>
      <c r="O54" s="30">
        <f t="shared" si="16"/>
        <v>0.62847222222222199</v>
      </c>
      <c r="P54" s="30">
        <f t="shared" si="17"/>
        <v>0.67013888888888873</v>
      </c>
      <c r="Q54" s="31">
        <f t="shared" si="18"/>
        <v>0.71180555555555536</v>
      </c>
    </row>
    <row r="55" spans="1:17" x14ac:dyDescent="0.25">
      <c r="A55" s="95">
        <v>45</v>
      </c>
      <c r="B55" s="41" t="s">
        <v>100</v>
      </c>
      <c r="C55" s="45"/>
      <c r="D55" s="45" t="s">
        <v>20</v>
      </c>
      <c r="E55" s="37" t="s">
        <v>53</v>
      </c>
      <c r="F55" s="38" t="s">
        <v>101</v>
      </c>
      <c r="G55" s="62">
        <v>0.3</v>
      </c>
      <c r="H55" s="39">
        <f t="shared" si="5"/>
        <v>63.099999999999994</v>
      </c>
      <c r="I55" s="30">
        <v>6.9444444444444447E-4</v>
      </c>
      <c r="J55" s="40">
        <f t="shared" si="6"/>
        <v>6.3888888888888884E-2</v>
      </c>
      <c r="K55" s="30">
        <f t="shared" si="12"/>
        <v>0.31388888888888866</v>
      </c>
      <c r="L55" s="30">
        <f t="shared" si="13"/>
        <v>0.35555555555555535</v>
      </c>
      <c r="M55" s="30">
        <f t="shared" si="14"/>
        <v>0.44861111111111091</v>
      </c>
      <c r="N55" s="30">
        <f t="shared" si="15"/>
        <v>0.57361111111111085</v>
      </c>
      <c r="O55" s="30">
        <f t="shared" si="16"/>
        <v>0.62916666666666643</v>
      </c>
      <c r="P55" s="30">
        <f t="shared" si="17"/>
        <v>0.67083333333333317</v>
      </c>
      <c r="Q55" s="31">
        <f t="shared" si="18"/>
        <v>0.7124999999999998</v>
      </c>
    </row>
    <row r="56" spans="1:17" x14ac:dyDescent="0.25">
      <c r="A56" s="56">
        <v>46</v>
      </c>
      <c r="B56" s="41" t="s">
        <v>72</v>
      </c>
      <c r="C56" s="45"/>
      <c r="D56" s="45" t="s">
        <v>20</v>
      </c>
      <c r="E56" s="37" t="s">
        <v>53</v>
      </c>
      <c r="F56" s="38" t="str">
        <f t="shared" si="4"/>
        <v>-</v>
      </c>
      <c r="G56" s="62">
        <v>0.4</v>
      </c>
      <c r="H56" s="39">
        <f t="shared" si="5"/>
        <v>63.499999999999993</v>
      </c>
      <c r="I56" s="30">
        <v>6.9444444444444447E-4</v>
      </c>
      <c r="J56" s="40">
        <f t="shared" si="6"/>
        <v>6.4583333333333326E-2</v>
      </c>
      <c r="K56" s="30">
        <f t="shared" si="12"/>
        <v>0.3145833333333331</v>
      </c>
      <c r="L56" s="30">
        <f t="shared" si="13"/>
        <v>0.35624999999999979</v>
      </c>
      <c r="M56" s="30">
        <f t="shared" si="14"/>
        <v>0.44930555555555535</v>
      </c>
      <c r="N56" s="30">
        <f t="shared" si="15"/>
        <v>0.57430555555555529</v>
      </c>
      <c r="O56" s="30">
        <f t="shared" si="16"/>
        <v>0.62986111111111087</v>
      </c>
      <c r="P56" s="30">
        <f t="shared" si="17"/>
        <v>0.67152777777777761</v>
      </c>
      <c r="Q56" s="31">
        <f t="shared" si="18"/>
        <v>0.71319444444444424</v>
      </c>
    </row>
    <row r="57" spans="1:17" x14ac:dyDescent="0.25">
      <c r="A57" s="56">
        <f t="shared" si="3"/>
        <v>47</v>
      </c>
      <c r="B57" s="109" t="s">
        <v>121</v>
      </c>
      <c r="C57" s="110"/>
      <c r="D57" s="110" t="s">
        <v>49</v>
      </c>
      <c r="E57" s="111" t="s">
        <v>53</v>
      </c>
      <c r="F57" s="112" t="str">
        <f t="shared" si="4"/>
        <v>-</v>
      </c>
      <c r="G57" s="113">
        <v>0.9</v>
      </c>
      <c r="H57" s="114">
        <f t="shared" si="5"/>
        <v>64.399999999999991</v>
      </c>
      <c r="I57" s="115">
        <v>1.3888888888888889E-3</v>
      </c>
      <c r="J57" s="116">
        <f t="shared" si="6"/>
        <v>6.597222222222221E-2</v>
      </c>
      <c r="K57" s="115">
        <f t="shared" si="12"/>
        <v>0.31597222222222199</v>
      </c>
      <c r="L57" s="115">
        <f t="shared" si="13"/>
        <v>0.35763888888888867</v>
      </c>
      <c r="M57" s="115">
        <f t="shared" si="14"/>
        <v>0.45069444444444423</v>
      </c>
      <c r="N57" s="115">
        <f t="shared" si="15"/>
        <v>0.57569444444444418</v>
      </c>
      <c r="O57" s="115">
        <f t="shared" si="16"/>
        <v>0.63124999999999976</v>
      </c>
      <c r="P57" s="115">
        <f t="shared" si="17"/>
        <v>0.6729166666666665</v>
      </c>
      <c r="Q57" s="117">
        <f t="shared" si="18"/>
        <v>0.71458333333333313</v>
      </c>
    </row>
    <row r="58" spans="1:17" x14ac:dyDescent="0.25">
      <c r="B58" s="159" t="s">
        <v>138</v>
      </c>
      <c r="C58" s="130"/>
      <c r="D58" s="130"/>
      <c r="E58" s="130"/>
      <c r="F58" s="130"/>
      <c r="G58" s="130"/>
      <c r="H58" s="130"/>
      <c r="I58" s="118"/>
      <c r="J58" s="119"/>
      <c r="K58" s="120"/>
      <c r="L58" s="121"/>
      <c r="M58" s="120"/>
      <c r="N58" s="121"/>
      <c r="O58" s="120"/>
      <c r="P58" s="120"/>
      <c r="Q58" s="122"/>
    </row>
    <row r="59" spans="1:17" x14ac:dyDescent="0.25">
      <c r="B59" s="24" t="s">
        <v>14</v>
      </c>
      <c r="C59" s="20"/>
      <c r="D59" s="20"/>
      <c r="E59" s="26"/>
      <c r="F59" s="26"/>
      <c r="G59" s="15"/>
      <c r="H59" s="15"/>
      <c r="I59" s="12"/>
      <c r="J59" s="13"/>
      <c r="K59" s="26"/>
      <c r="L59" s="15"/>
      <c r="M59" s="26"/>
      <c r="N59" s="15"/>
      <c r="O59" s="26"/>
      <c r="P59" s="26"/>
      <c r="Q59" s="26"/>
    </row>
    <row r="60" spans="1:17" x14ac:dyDescent="0.25">
      <c r="B60" s="24" t="s">
        <v>67</v>
      </c>
      <c r="C60" s="20"/>
      <c r="D60" s="20"/>
      <c r="E60" s="26"/>
      <c r="F60" s="26"/>
      <c r="G60" s="15"/>
      <c r="H60" s="15"/>
      <c r="I60" s="12"/>
      <c r="J60" s="13"/>
      <c r="K60" s="26"/>
      <c r="L60" s="15"/>
      <c r="M60" s="26"/>
      <c r="N60" s="15"/>
      <c r="O60" s="26"/>
      <c r="P60" s="26"/>
      <c r="Q60" s="26"/>
    </row>
    <row r="61" spans="1:17" x14ac:dyDescent="0.25">
      <c r="B61" s="131" t="s">
        <v>15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5"/>
      <c r="M61" s="26"/>
      <c r="N61" s="15"/>
      <c r="O61" s="26"/>
      <c r="P61" s="26"/>
      <c r="Q61" s="26"/>
    </row>
    <row r="62" spans="1:17" x14ac:dyDescent="0.25">
      <c r="B62" s="24"/>
      <c r="C62" s="24"/>
      <c r="D62" s="96"/>
      <c r="E62" s="24"/>
      <c r="F62" s="24"/>
      <c r="G62" s="24"/>
      <c r="H62" s="24"/>
      <c r="I62" s="24"/>
      <c r="J62" s="24"/>
      <c r="K62" s="24"/>
      <c r="L62" s="15"/>
      <c r="M62" s="26"/>
      <c r="N62" s="15"/>
      <c r="O62" s="26"/>
      <c r="P62" s="26"/>
      <c r="Q62" s="26"/>
    </row>
    <row r="63" spans="1:17" x14ac:dyDescent="0.25"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25"/>
    </row>
    <row r="64" spans="1:17" x14ac:dyDescent="0.25">
      <c r="B64" s="24" t="s">
        <v>16</v>
      </c>
      <c r="C64" s="20"/>
      <c r="D64" s="20"/>
      <c r="E64" s="2"/>
      <c r="F64" s="2"/>
      <c r="G64" s="3"/>
      <c r="H64" s="3"/>
      <c r="I64" s="4"/>
      <c r="J64" s="5"/>
      <c r="K64" s="2"/>
      <c r="L64" s="3"/>
      <c r="M64" s="2"/>
      <c r="N64" s="3"/>
      <c r="O64" s="2"/>
      <c r="P64" s="2"/>
      <c r="Q64" s="2"/>
    </row>
    <row r="65" spans="2:17" x14ac:dyDescent="0.25">
      <c r="B65" s="24" t="s">
        <v>17</v>
      </c>
      <c r="C65" s="20"/>
      <c r="D65" s="20"/>
      <c r="E65" s="26"/>
      <c r="F65" s="26"/>
      <c r="G65" s="15"/>
      <c r="H65" s="15"/>
      <c r="I65" s="12"/>
      <c r="J65" s="13"/>
      <c r="K65" s="26"/>
      <c r="L65" s="15"/>
      <c r="M65" s="26"/>
      <c r="N65" s="15"/>
      <c r="O65" s="26"/>
      <c r="P65" s="26"/>
      <c r="Q65" s="26"/>
    </row>
    <row r="66" spans="2:17" x14ac:dyDescent="0.25">
      <c r="B66" s="133" t="s">
        <v>21</v>
      </c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26"/>
    </row>
    <row r="67" spans="2:17" x14ac:dyDescent="0.25">
      <c r="B67" s="135" t="s">
        <v>136</v>
      </c>
      <c r="C67" s="135"/>
      <c r="D67" s="135"/>
      <c r="E67" s="131"/>
      <c r="F67" s="131"/>
      <c r="G67" s="131"/>
      <c r="H67" s="131"/>
      <c r="I67" s="131"/>
      <c r="J67" s="131"/>
      <c r="K67" s="131"/>
      <c r="L67" s="131"/>
      <c r="M67" s="2"/>
      <c r="N67" s="3"/>
      <c r="O67" s="2"/>
      <c r="P67" s="2"/>
      <c r="Q67" s="2"/>
    </row>
  </sheetData>
  <mergeCells count="18">
    <mergeCell ref="A7:A9"/>
    <mergeCell ref="E3:I3"/>
    <mergeCell ref="E4:F4"/>
    <mergeCell ref="G4:L4"/>
    <mergeCell ref="E5:F5"/>
    <mergeCell ref="G5:H5"/>
    <mergeCell ref="B67:L67"/>
    <mergeCell ref="C7:C9"/>
    <mergeCell ref="E7:E9"/>
    <mergeCell ref="F7:F9"/>
    <mergeCell ref="G7:G9"/>
    <mergeCell ref="H7:H9"/>
    <mergeCell ref="I7:I9"/>
    <mergeCell ref="J7:J9"/>
    <mergeCell ref="B58:H58"/>
    <mergeCell ref="B61:K61"/>
    <mergeCell ref="B63:P63"/>
    <mergeCell ref="B66:P66"/>
  </mergeCells>
  <pageMargins left="0" right="0" top="0.39370078740157483" bottom="0.39370078740157483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Opoczno-Ciechomin -tam</vt:lpstr>
      <vt:lpstr>Opoczno-Ciechomin pow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2023-09-06T11:25:05Z</dcterms:modified>
</cp:coreProperties>
</file>