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\"/>
    </mc:Choice>
  </mc:AlternateContent>
  <bookViews>
    <workbookView xWindow="-105" yWindow="-105" windowWidth="19425" windowHeight="10560" tabRatio="608"/>
  </bookViews>
  <sheets>
    <sheet name="I_V" sheetId="25" r:id="rId1"/>
    <sheet name="VA_WF" sheetId="47" r:id="rId2"/>
    <sheet name="VI_ZRF" sheetId="43" r:id="rId3"/>
    <sheet name="VII_Wskazn" sheetId="48" r:id="rId4"/>
    <sheet name="VIII_Zal_do_WoP" sheetId="36" r:id="rId5"/>
    <sheet name="IX_Oswiad" sheetId="35" r:id="rId6"/>
    <sheet name="X_OSW_RODO" sheetId="60" r:id="rId7"/>
    <sheet name="XI_Oświadczenie podmiotu" sheetId="59" r:id="rId8"/>
    <sheet name="XII_INFOR_RODO (2)" sheetId="58" r:id="rId9"/>
    <sheet name="Zal_VIII_A14" sheetId="51" r:id="rId10"/>
    <sheet name="Zal_VIII_A15" sheetId="52" r:id="rId11"/>
    <sheet name="Zal_VIII_A16" sheetId="53" r:id="rId12"/>
  </sheets>
  <externalReferences>
    <externalReference r:id="rId13"/>
  </externalReferences>
  <definedNames>
    <definedName name="_xlnm._FilterDatabase" localSheetId="5" hidden="1">IX_Oswiad!$A$1:$F$15</definedName>
    <definedName name="_xlnm._FilterDatabase" localSheetId="3" hidden="1">VII_Wskazn!$A$1:$I$41</definedName>
    <definedName name="_xlnm._FilterDatabase" localSheetId="4" hidden="1">VIII_Zal_do_WoP!$A$1:$D$38</definedName>
    <definedName name="_xlnm._FilterDatabase" localSheetId="6" hidden="1">X_OSW_RODO!$A$1:$K$74</definedName>
    <definedName name="_xlnm._FilterDatabase" localSheetId="8" hidden="1">'XII_INFOR_RODO (2)'!$A$1:$J$45</definedName>
    <definedName name="_xlnm._FilterDatabase" localSheetId="9" hidden="1">Zal_VIII_A14!$A$2:$G$23</definedName>
    <definedName name="_xlnm._FilterDatabase" localSheetId="10" hidden="1">Zal_VIII_A15!$A$2:$G$26</definedName>
    <definedName name="_xlnm._FilterDatabase" localSheetId="11" hidden="1">Zal_VIII_A16!$A$2:$H$24</definedName>
    <definedName name="III_IV_154_razem">[1]III_IV!$A$68</definedName>
    <definedName name="_xlnm.Print_Area" localSheetId="0">I_V!$A$1:$M$109</definedName>
    <definedName name="_xlnm.Print_Area" localSheetId="5">IX_Oswiad!$A$1:$F$15</definedName>
    <definedName name="_xlnm.Print_Area" localSheetId="1">VA_WF!$A$1:$O$26</definedName>
    <definedName name="_xlnm.Print_Area" localSheetId="2">VI_ZRF!$A$1:$M$33</definedName>
    <definedName name="_xlnm.Print_Area" localSheetId="3">VII_Wskazn!$A$1:$I$40</definedName>
    <definedName name="_xlnm.Print_Area" localSheetId="4">VIII_Zal_do_WoP!$A$1:$D$38</definedName>
    <definedName name="_xlnm.Print_Area" localSheetId="6">X_OSW_RODO!$A$1:$K$74</definedName>
    <definedName name="_xlnm.Print_Area" localSheetId="8">'XII_INFOR_RODO (2)'!$A$1:$J$45</definedName>
    <definedName name="_xlnm.Print_Area" localSheetId="9">Zal_VIII_A14!$A$1:$G$23</definedName>
    <definedName name="_xlnm.Print_Area" localSheetId="10">Zal_VIII_A15!$A$1:$G$26</definedName>
    <definedName name="_xlnm.Print_Area" localSheetId="11">Zal_VIII_A16!$A$1:$H$24</definedName>
    <definedName name="Razem_VA_WF">VA_WF!$I$22</definedName>
    <definedName name="V_ZRF_Suma_A" localSheetId="6">[1]V_ZRF!$A$11</definedName>
    <definedName name="V_ZRF_Suma_A" localSheetId="7">[1]V_ZRF!$A$11</definedName>
    <definedName name="V_ZRF_Suma_A" localSheetId="8">[1]V_ZRF!$A$11</definedName>
    <definedName name="V_ZRF_Suma_A">VI_ZRF!$A$11</definedName>
    <definedName name="V_ZRF_Suma_B" localSheetId="6">[1]V_ZRF!$A$16</definedName>
    <definedName name="V_ZRF_Suma_B" localSheetId="7">[1]V_ZRF!$A$16</definedName>
    <definedName name="V_ZRF_Suma_B" localSheetId="8">[1]V_ZRF!$A$16</definedName>
    <definedName name="V_ZRF_Suma_B">VI_ZRF!$A$16</definedName>
    <definedName name="V_ZRF_Suma_C" localSheetId="6">[1]V_ZRF!$A$21</definedName>
    <definedName name="V_ZRF_Suma_C" localSheetId="7">[1]V_ZRF!$A$21</definedName>
    <definedName name="V_ZRF_Suma_C" localSheetId="8">[1]V_ZRF!$A$21</definedName>
    <definedName name="V_ZRF_Suma_C">VI_ZRF!$A$21</definedName>
    <definedName name="V_ZRF_Suma_I" localSheetId="6">[1]V_ZRF!$A$22</definedName>
    <definedName name="V_ZRF_Suma_I" localSheetId="7">[1]V_ZRF!$A$22</definedName>
    <definedName name="V_ZRF_Suma_I" localSheetId="8">[1]V_ZRF!$A$22</definedName>
    <definedName name="V_ZRF_Suma_I">VI_ZRF!$A$22</definedName>
    <definedName name="V_ZRF_Suma_II" localSheetId="6">[1]V_ZRF!$A$27</definedName>
    <definedName name="V_ZRF_Suma_II" localSheetId="7">[1]V_ZRF!$A$27</definedName>
    <definedName name="V_ZRF_Suma_II" localSheetId="8">[1]V_ZRF!$A$27</definedName>
    <definedName name="V_ZRF_Suma_II">VI_ZRF!$A$27</definedName>
    <definedName name="V_ZRF_Suma_KK_operacji" localSheetId="6">[1]V_ZRF!$A$28</definedName>
    <definedName name="V_ZRF_Suma_KK_operacji" localSheetId="7">[1]V_ZRF!$A$28</definedName>
    <definedName name="V_ZRF_Suma_KK_operacji" localSheetId="8">[1]V_ZRF!$A$28</definedName>
    <definedName name="V_ZRF_Suma_KK_operacji">VI_ZRF!$A$28</definedName>
    <definedName name="VI_OR_Razem">[1]VI_Opis_rzeczowy!$E$13</definedName>
    <definedName name="VII_Razem_liczba_zal" localSheetId="6">[1]VII_Info_Zalacz!$A$30</definedName>
    <definedName name="VII_Razem_liczba_zal" localSheetId="7">[1]VII_Info_Zalacz!$A$30</definedName>
    <definedName name="VII_Razem_liczba_zal" localSheetId="8">[1]VII_Info_Zalacz!$A$30</definedName>
    <definedName name="VII_Razem_liczba_zal">VIII_Zal_do_WoP!$A$37</definedName>
    <definedName name="VIII_Razem_liczba_zal">VIII_Zal_do_WoP!$A$37</definedName>
    <definedName name="WoP_NrUmowy">I_V!$P$66</definedName>
    <definedName name="WoP_ZnakSprawyUM">I_V!$P$10</definedName>
    <definedName name="WoPP_Naz_LGD_reprez">I_V!$A$88</definedName>
    <definedName name="WoPP_ZnakSprawyUM">I_V!$P$10</definedName>
    <definedName name="Z_301A9C52_99B3_4DE7_B321_BDD0A91222E7_.wvu.PrintArea" localSheetId="2" hidden="1">VI_ZRF!$A$1:$K$32</definedName>
    <definedName name="Z_56E8AA3C_4CAF_4C55_B8E1_071ABD58E041_.wvu.PrintArea" localSheetId="3" hidden="1">VII_Wskazn!$A$2:$I$30</definedName>
    <definedName name="Z_8D761A3D_5589_43DE_BFB5_9340DD3C6E17_.wvu.PrintArea" localSheetId="2" hidden="1">VI_ZRF!$A$1:$K$32</definedName>
    <definedName name="Z_8F6157A3_D431_4091_A98E_37FECE20820C_.wvu.PrintArea" localSheetId="3" hidden="1">VII_Wskazn!$A$2:$I$30</definedName>
    <definedName name="Z_DF64D807_4B8C_423B_A975_C6FACD998002_.wvu.PrintArea" localSheetId="0" hidden="1">I_V!#REF!</definedName>
    <definedName name="Z_DF64D807_4B8C_423B_A975_C6FACD998002_.wvu.PrintArea" localSheetId="5" hidden="1">IX_Oswiad!$A$1:$F$13</definedName>
    <definedName name="Z_DF64D807_4B8C_423B_A975_C6FACD998002_.wvu.PrintArea" localSheetId="2" hidden="1">VI_ZRF!$A$1:$K$32</definedName>
    <definedName name="Z_DF64D807_4B8C_423B_A975_C6FACD998002_.wvu.PrintArea" localSheetId="4" hidden="1">VIII_Zal_do_WoP!#REF!</definedName>
    <definedName name="Z_DF64D807_4B8C_423B_A975_C6FACD998002_.wvu.PrintArea" localSheetId="6" hidden="1">X_OSW_RODO!$A$1:$K$74</definedName>
    <definedName name="Z_DF64D807_4B8C_423B_A975_C6FACD998002_.wvu.PrintArea" localSheetId="8" hidden="1">'XII_INFOR_RODO (2)'!$A$1:$J$45</definedName>
    <definedName name="Z_DF64D807_4B8C_423B_A975_C6FACD998002_.wvu.PrintArea" localSheetId="9" hidden="1">Zal_VIII_A14!$A$2:$G$23</definedName>
    <definedName name="Z_DF64D807_4B8C_423B_A975_C6FACD998002_.wvu.PrintArea" localSheetId="10" hidden="1">Zal_VIII_A15!$A$2:$G$26</definedName>
    <definedName name="Z_DF64D807_4B8C_423B_A975_C6FACD998002_.wvu.PrintArea" localSheetId="11" hidden="1">Zal_VIII_A16!$A$2:$H$24</definedName>
    <definedName name="Z_FFF4AD8F_F3A1_4936_922D_53F50F8D266D_.wvu.PrintArea" localSheetId="0" hidden="1">I_V!#REF!</definedName>
    <definedName name="Z_FFF4AD8F_F3A1_4936_922D_53F50F8D266D_.wvu.PrintArea" localSheetId="4" hidden="1">VIII_Zal_do_WoP!#REF!</definedName>
  </definedNames>
  <calcPr calcId="162913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58" l="1"/>
  <c r="L74" i="25" l="1"/>
  <c r="L78" i="25"/>
  <c r="L79" i="25"/>
  <c r="D31" i="36" l="1"/>
  <c r="D36" i="36" l="1"/>
  <c r="D35" i="36"/>
  <c r="D34" i="36"/>
  <c r="L25" i="43" l="1"/>
  <c r="L26" i="43"/>
  <c r="L19" i="43"/>
  <c r="L20" i="43"/>
  <c r="L24" i="43"/>
  <c r="L18" i="43"/>
  <c r="L14" i="43"/>
  <c r="L15" i="43"/>
  <c r="L13" i="43"/>
  <c r="L9" i="43"/>
  <c r="L10" i="43"/>
  <c r="L8" i="43"/>
  <c r="F30" i="43"/>
  <c r="G30" i="43"/>
  <c r="H30" i="43"/>
  <c r="I30" i="43"/>
  <c r="J30" i="43"/>
  <c r="K30" i="43"/>
  <c r="F31" i="43"/>
  <c r="G31" i="43"/>
  <c r="H31" i="43"/>
  <c r="I31" i="43"/>
  <c r="J31" i="43"/>
  <c r="K31" i="43"/>
  <c r="K29" i="43"/>
  <c r="J29" i="43"/>
  <c r="I29" i="43"/>
  <c r="H29" i="43"/>
  <c r="G29" i="43"/>
  <c r="F29" i="43"/>
  <c r="K27" i="43"/>
  <c r="J27" i="43"/>
  <c r="I27" i="43"/>
  <c r="H27" i="43"/>
  <c r="G27" i="43"/>
  <c r="F27" i="43"/>
  <c r="L27" i="43" s="1"/>
  <c r="K21" i="43"/>
  <c r="J21" i="43"/>
  <c r="I21" i="43"/>
  <c r="H21" i="43"/>
  <c r="G21" i="43"/>
  <c r="F21" i="43"/>
  <c r="L21" i="43" s="1"/>
  <c r="K16" i="43"/>
  <c r="J16" i="43"/>
  <c r="I16" i="43"/>
  <c r="H16" i="43"/>
  <c r="G16" i="43"/>
  <c r="F16" i="43"/>
  <c r="L16" i="43" s="1"/>
  <c r="F3" i="43"/>
  <c r="K11" i="43"/>
  <c r="J11" i="43"/>
  <c r="I11" i="43"/>
  <c r="H11" i="43"/>
  <c r="G11" i="43"/>
  <c r="F11" i="43"/>
  <c r="L11" i="43" s="1"/>
  <c r="I3" i="43"/>
  <c r="D27" i="36" l="1"/>
  <c r="D29" i="36"/>
  <c r="D21" i="36"/>
  <c r="D22" i="36"/>
  <c r="D23" i="36"/>
  <c r="D24" i="36"/>
  <c r="D25" i="36"/>
  <c r="D26" i="36"/>
  <c r="D28" i="36"/>
  <c r="D14" i="36"/>
  <c r="D15" i="36"/>
  <c r="D16" i="36"/>
  <c r="D17" i="36"/>
  <c r="D18" i="36"/>
  <c r="D19" i="36"/>
  <c r="D20" i="36"/>
  <c r="D13" i="36"/>
  <c r="D12" i="36"/>
  <c r="H25" i="48" l="1"/>
  <c r="H17" i="48"/>
  <c r="H16" i="48"/>
  <c r="H7" i="48"/>
  <c r="H8" i="48"/>
  <c r="H6" i="48" l="1"/>
  <c r="H15" i="48"/>
  <c r="L98" i="25"/>
  <c r="L99" i="25" s="1"/>
  <c r="L94" i="25"/>
  <c r="B82" i="25" l="1"/>
  <c r="J15" i="25" l="1"/>
  <c r="J14" i="25"/>
  <c r="K72" i="25" l="1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F7" i="25"/>
  <c r="P66" i="25"/>
  <c r="L107" i="25" l="1"/>
  <c r="D107" i="25"/>
  <c r="J107" i="25"/>
  <c r="D32" i="36" l="1"/>
  <c r="D11" i="36"/>
  <c r="D10" i="36"/>
  <c r="D9" i="36"/>
  <c r="D8" i="36"/>
  <c r="D7" i="36"/>
  <c r="D6" i="36"/>
  <c r="D5" i="36"/>
  <c r="D37" i="36" l="1"/>
  <c r="K22" i="43" l="1"/>
  <c r="K28" i="43" s="1"/>
  <c r="J22" i="43"/>
  <c r="J28" i="43" s="1"/>
  <c r="I22" i="43"/>
  <c r="H22" i="43"/>
  <c r="H28" i="43" s="1"/>
  <c r="G22" i="43"/>
  <c r="G28" i="43" s="1"/>
  <c r="F22" i="43"/>
  <c r="F28" i="43" l="1"/>
  <c r="L28" i="43" s="1"/>
  <c r="L22" i="43"/>
  <c r="I28" i="43"/>
  <c r="P10" i="25" l="1"/>
</calcChain>
</file>

<file path=xl/sharedStrings.xml><?xml version="1.0" encoding="utf-8"?>
<sst xmlns="http://schemas.openxmlformats.org/spreadsheetml/2006/main" count="760" uniqueCount="492">
  <si>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</si>
  <si>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</si>
  <si>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</si>
  <si>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</si>
  <si>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</si>
  <si>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</si>
  <si>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</si>
  <si>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</si>
  <si>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</si>
  <si>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</si>
  <si>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</si>
  <si>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</si>
  <si>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</si>
  <si>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</si>
  <si>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</si>
  <si>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</si>
  <si>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</si>
  <si>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</si>
  <si>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</si>
  <si>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</si>
  <si>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</si>
  <si>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</si>
  <si>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</si>
  <si>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</si>
  <si>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Jedn. miary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</si>
  <si>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</si>
  <si>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</si>
  <si>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</si>
  <si>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</si>
  <si>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</si>
  <si>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</si>
  <si>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</si>
  <si>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</si>
  <si>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</si>
  <si>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</si>
  <si>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</si>
  <si>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</si>
  <si>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</si>
  <si>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</si>
  <si>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</si>
  <si>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</si>
  <si>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</si>
  <si>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</si>
  <si>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</si>
  <si>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</si>
  <si>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</si>
  <si>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</si>
  <si>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</si>
  <si>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</si>
  <si>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</si>
  <si>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Nazwa LGD</t>
  </si>
  <si>
    <t>w tym VAT***</t>
  </si>
  <si>
    <t>Partner / Partnerzy 
realizujący zadanie / grupę zadań  
(nr LGD)</t>
  </si>
  <si>
    <r>
      <rPr>
        <b/>
        <sz val="7"/>
        <rFont val="Arial"/>
        <family val="2"/>
        <charset val="238"/>
      </rPr>
      <t xml:space="preserve">III. </t>
    </r>
    <r>
      <rPr>
        <sz val="7"/>
        <rFont val="Arial"/>
        <family val="2"/>
        <charset val="238"/>
      </rPr>
      <t xml:space="preserve">Suma kosztów kwalifikowalnych operacji (I+II) </t>
    </r>
  </si>
  <si>
    <t>symbol formularza</t>
  </si>
  <si>
    <t>Polska</t>
  </si>
  <si>
    <t>III.1</t>
  </si>
  <si>
    <t>III.2</t>
  </si>
  <si>
    <t>III.3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</si>
  <si>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</si>
  <si>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</si>
  <si>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</si>
  <si>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</si>
  <si>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</si>
  <si>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szt.</t>
  </si>
  <si>
    <t>osoby</t>
  </si>
  <si>
    <t>km</t>
  </si>
  <si>
    <t xml:space="preserve"> 
w tym VAT***</t>
  </si>
  <si>
    <t>Ogółem</t>
  </si>
  <si>
    <t>TAK / ND</t>
  </si>
  <si>
    <t>14.</t>
  </si>
  <si>
    <t xml:space="preserve">Przyjmuję do wiadomości, iż: </t>
  </si>
  <si>
    <t>- 6936 - UM</t>
  </si>
  <si>
    <t xml:space="preserve">Liczba załączników 
dołączonych przez LGD </t>
  </si>
  <si>
    <t>Potwierdzenie przyjęcia przez UM /pieczęć/</t>
  </si>
  <si>
    <t>i podpis</t>
  </si>
  <si>
    <t>(wypełnia UM)</t>
  </si>
  <si>
    <t>2. Wniosek dotyczy operacji polegającej na:</t>
  </si>
  <si>
    <t>data przyjęcia (dd-mm-rrrr)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</si>
  <si>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</si>
  <si>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</si>
  <si>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</si>
  <si>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</si>
  <si>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</si>
  <si>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</si>
  <si>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</si>
  <si>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</si>
  <si>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</si>
  <si>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</si>
  <si>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</t>
  </si>
  <si>
    <t>5.12 Faks</t>
  </si>
  <si>
    <t>5.13  E-mail</t>
  </si>
  <si>
    <t>5.14 Adres www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</si>
  <si>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</si>
  <si>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</si>
  <si>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</si>
  <si>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</si>
  <si>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</t>
  </si>
  <si>
    <t>A.1</t>
  </si>
  <si>
    <t>A.2</t>
  </si>
  <si>
    <t>B.1</t>
  </si>
  <si>
    <t>B.2</t>
  </si>
  <si>
    <t>C.1</t>
  </si>
  <si>
    <t>C.2</t>
  </si>
  <si>
    <t>II.1</t>
  </si>
  <si>
    <t>II.2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</si>
  <si>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</si>
  <si>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</si>
  <si>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</si>
  <si>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</si>
  <si>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</si>
  <si>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</si>
  <si>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</si>
  <si>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 xml:space="preserve">WNIOSEK O PŁATNOŚĆ
w ramach poddziałania
 19.3 "Przygotowanie i realizacja działań w zakresie współpracy z lokalną grupą działania" objętego Programem Rozwoju Obszarów Wiejskich na lata 2014-2020                                                                                                                                                                                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</si>
  <si>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</si>
  <si>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</si>
  <si>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1. Cel złożenia wniosku o płatność:</t>
  </si>
  <si>
    <t>3. Etap operacji</t>
  </si>
  <si>
    <t>4. Rodzaj płatności</t>
  </si>
  <si>
    <t>II. DANE IDENTYFIKACYJNE LGD UMOCOWANEJ DO DZIAŁANIA W IMIENIU LGD UCZESTNICZĄCYCH W REALIZACJI OPERACJI</t>
  </si>
  <si>
    <t>1. Numer identyfikacyjny</t>
  </si>
  <si>
    <t xml:space="preserve">2. Nazwa LGD </t>
  </si>
  <si>
    <t>3. NIP</t>
  </si>
  <si>
    <t>4. REGON</t>
  </si>
  <si>
    <t xml:space="preserve">7. Dane pełnomocnika LGD  </t>
  </si>
  <si>
    <t>8. Dane osoby uprawnionej do kontaktu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</si>
  <si>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</si>
  <si>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</si>
  <si>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</si>
  <si>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</si>
  <si>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</si>
  <si>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</si>
  <si>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</si>
  <si>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</si>
  <si>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</si>
  <si>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</si>
  <si>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 xml:space="preserve">8.1 Nazwisko </t>
  </si>
  <si>
    <r>
      <t xml:space="preserve">IV.A. DANE PARTNERÓW (LGD) UBIEGAJĄCYCH SIĘ O PŁATNOŚĆ W DANYM ETAPIE OPERACJI
</t>
    </r>
    <r>
      <rPr>
        <i/>
        <sz val="7"/>
        <rFont val="Arial"/>
        <family val="2"/>
        <charset val="238"/>
      </rPr>
      <t>(sekcja powielana dla każdego partnera ubiegającego się o płatność)</t>
    </r>
  </si>
  <si>
    <t>1. Dane identyfikacyjne Partnera nr:</t>
  </si>
  <si>
    <t>2. Numer identyfikacyjny</t>
  </si>
  <si>
    <t>3. Nazwa Partnera</t>
  </si>
  <si>
    <t>4. NIP</t>
  </si>
  <si>
    <t>5. REGON</t>
  </si>
  <si>
    <t>DANE WNIOSKU O PŁATNOŚĆ DLA DANEGO PARTNERA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</si>
  <si>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</si>
  <si>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</si>
  <si>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</si>
  <si>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</si>
  <si>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9.1. Publiczne  środki wspólnotowe (wkład EFRROW)</t>
  </si>
  <si>
    <t>9.2. Publiczne środki krajowe (wkład krajowy) wypłacane przez ARIMR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</si>
  <si>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</si>
  <si>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</si>
  <si>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</si>
  <si>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</si>
  <si>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</si>
  <si>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</si>
  <si>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</si>
  <si>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IV. DANE DOTYCZĄCE WNIOSKU O PŁATNOŚĆ DLA PROJEKTU WSPÓŁPRACY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</si>
  <si>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</si>
  <si>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</si>
  <si>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</si>
  <si>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</si>
  <si>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</si>
  <si>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Odsetki od wypłaconej zaliczki / wyprzedzającego finansowania podlegające rozliczeniu w ramach wniosku</t>
  </si>
  <si>
    <t>V. SUMA Z WYKAZU FAKTUR LUB DOKUMENTÓW O RÓWNOWAŻNEJ WARTOŚCI DOWODOWEJ DOKUMENTUJĄCYCH PONIESIONE KOSZTY KWALIFIKOWALNE</t>
  </si>
  <si>
    <t>Kwota wydatków całkowitych (w zł)</t>
  </si>
  <si>
    <t>Kwota wydatków kwalifikowalnych (w zł)</t>
  </si>
  <si>
    <t>Razem</t>
  </si>
  <si>
    <r>
      <t>ogółem</t>
    </r>
    <r>
      <rPr>
        <b/>
        <vertAlign val="superscript"/>
        <sz val="9"/>
        <rFont val="Arial"/>
        <family val="2"/>
        <charset val="238"/>
      </rPr>
      <t>1</t>
    </r>
  </si>
  <si>
    <r>
      <t>w tym VAT</t>
    </r>
    <r>
      <rPr>
        <b/>
        <vertAlign val="superscript"/>
        <sz val="9"/>
        <rFont val="Arial"/>
        <family val="2"/>
        <charset val="238"/>
      </rPr>
      <t>2</t>
    </r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</si>
  <si>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</si>
  <si>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</si>
  <si>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</si>
  <si>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</si>
  <si>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</si>
  <si>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</si>
  <si>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</si>
  <si>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</si>
  <si>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8.2 Imię</t>
  </si>
  <si>
    <t>Data 
wystawienia
dokumentu
 (dd-mm-rrrr)</t>
  </si>
  <si>
    <t>Data zapłaty             (dd-mm-rrrr)</t>
  </si>
  <si>
    <r>
      <t>ogółem</t>
    </r>
    <r>
      <rPr>
        <vertAlign val="superscript"/>
        <sz val="8"/>
        <rFont val="Arial"/>
        <family val="2"/>
        <charset val="238"/>
      </rPr>
      <t>1</t>
    </r>
  </si>
  <si>
    <r>
      <t>w tym VAT</t>
    </r>
    <r>
      <rPr>
        <vertAlign val="superscript"/>
        <sz val="8"/>
        <rFont val="Arial"/>
        <family val="2"/>
        <charset val="238"/>
      </rPr>
      <t>2</t>
    </r>
  </si>
  <si>
    <t>V.A.  WYKAZ FAKTUR LUB DOKUMENTÓW O RÓWNOWAŻNEJ WARTOŚCI DOWODOWEJ DOKUMENTUJĄCYCH PONIESIONE KOSZTY KWALIFIKOWALNE</t>
  </si>
  <si>
    <t>Nr Partnera</t>
  </si>
  <si>
    <t>(wybór)</t>
  </si>
  <si>
    <t>RAZEM:</t>
  </si>
  <si>
    <t>w tym Partner nr:</t>
  </si>
  <si>
    <t>W-2_19.3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</si>
  <si>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</si>
  <si>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</si>
  <si>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</si>
  <si>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</si>
  <si>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</si>
  <si>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</si>
  <si>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6.1 Kwota rozliczająca zaliczkę</t>
  </si>
  <si>
    <t>4.1. Koszty inwestycyjne</t>
  </si>
  <si>
    <t>Dane pozostałych partnerów projektu (LGD) można uzupełnić w arkuszu IV_A w skoroszycie (w dodatkowym pliku) WoP_19_3_2z_ark_wpolwn.xlsx</t>
  </si>
  <si>
    <t>Liczba podmiotów wspartych w ramach operacji obejmujących wyposażenie mające na celu szerzenie lokalnej kultury i dziedzictwa lokalnego</t>
  </si>
  <si>
    <t>VII.1 Wskaźniki obowiązkowe</t>
  </si>
  <si>
    <t>Wartość wskaźnika osiągnięta w wyniku realizacji operacji</t>
  </si>
  <si>
    <t>Docelowa wartość wskaźnika zgodnie z umową</t>
  </si>
  <si>
    <t>VII.2 Pozostałe wskaźniki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</si>
  <si>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</si>
  <si>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</si>
  <si>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</si>
  <si>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</si>
  <si>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</si>
  <si>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</si>
  <si>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</si>
  <si>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</si>
  <si>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</si>
  <si>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</si>
  <si>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</si>
  <si>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4</t>
    </r>
  </si>
  <si>
    <r>
      <t>Dowody zapłaty 
- kopia</t>
    </r>
    <r>
      <rPr>
        <vertAlign val="superscript"/>
        <sz val="9"/>
        <rFont val="Arial"/>
        <family val="2"/>
        <charset val="238"/>
      </rPr>
      <t>4</t>
    </r>
  </si>
  <si>
    <r>
      <t>Lista/y płac z wyszczególnieniem wszystkich składników wynagrodzenia i kwot pobranych z tytułu opłaconych: składek na ubezpieczenie społeczne i zdrowotne, składek na Fundusz Pracy i Fundusz Gwarantowanych Świadczeń Pracowniczych oraz zaliczek na podatek dochodowy od osób fizycznych - kopia</t>
    </r>
    <r>
      <rPr>
        <vertAlign val="superscript"/>
        <sz val="9"/>
        <rFont val="Arial"/>
        <family val="2"/>
        <charset val="238"/>
      </rPr>
      <t>4</t>
    </r>
  </si>
  <si>
    <r>
      <t>Wycena określająca wartość rynkową zakupionych używanych maszyn lub wyposażenia o charakterze zabytkowym albo historycznym (w przypadku operacji obejmujących zakup używanego sprzętu o charakterze zabytkowym lub historycznym w ramach zachowania dziedzictwa lokalnego) 
- kopia</t>
    </r>
    <r>
      <rPr>
        <vertAlign val="superscript"/>
        <sz val="9"/>
        <rFont val="Arial"/>
        <family val="2"/>
        <charset val="238"/>
      </rPr>
      <t>4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</si>
  <si>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 
- kopia</t>
    </r>
    <r>
      <rPr>
        <vertAlign val="superscript"/>
        <sz val="9"/>
        <rFont val="Arial"/>
        <family val="2"/>
        <charset val="238"/>
      </rPr>
      <t>4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</si>
  <si>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 
- oryginał lub kopia</t>
    </r>
    <r>
      <rPr>
        <vertAlign val="superscript"/>
        <sz val="9"/>
        <rFont val="Arial"/>
        <family val="2"/>
        <charset val="238"/>
      </rPr>
      <t>4</t>
    </r>
  </si>
  <si>
    <r>
      <t>Umowa najmu lub dzierżawy maszyn, wyposażenia, sprzętu lub nieruchomości 
- kopia</t>
    </r>
    <r>
      <rPr>
        <vertAlign val="superscript"/>
        <sz val="9"/>
        <rFont val="Arial"/>
        <family val="2"/>
        <charset val="238"/>
      </rPr>
      <t>4</t>
    </r>
  </si>
  <si>
    <r>
      <t>Ostateczna decyzja o pozwoleniu na budowę (załącznik obowiązkowy w sytuacji, gdy na etapie wniosku o przyznanie pomocy nie był ostatecznym dokumentem) 
- oryginał lub kopia</t>
    </r>
    <r>
      <rPr>
        <vertAlign val="superscript"/>
        <sz val="9"/>
        <rFont val="Arial"/>
        <family val="2"/>
        <charset val="238"/>
      </rPr>
      <t>4</t>
    </r>
  </si>
  <si>
    <r>
      <t>Ostateczne pozwolenie na użytkowanie obiektu budowlanego, jeśli taki obowiązek wynika z przepisów prawa budowlanego 
- oryginał lub kopia</t>
    </r>
    <r>
      <rPr>
        <vertAlign val="superscript"/>
        <sz val="9"/>
        <rFont val="Arial"/>
        <family val="2"/>
        <charset val="238"/>
      </rPr>
      <t>4</t>
    </r>
  </si>
  <si>
    <r>
      <t>Kosztorys różnicowy 
- oryginał lub kopia</t>
    </r>
    <r>
      <rPr>
        <vertAlign val="superscript"/>
        <sz val="9"/>
        <rFont val="Arial"/>
        <family val="2"/>
        <charset val="238"/>
      </rPr>
      <t>4</t>
    </r>
  </si>
  <si>
    <r>
      <t>Protokoły odbioru robót / montażu / rozruchu maszyn i urządzeń / instalacji oprogramowania lub Oświadczenie Beneficjenta o poprawnym wykonaniu ww. czynności z udziałem środków własnych 
- oryginał lub kopia</t>
    </r>
    <r>
      <rPr>
        <vertAlign val="superscript"/>
        <sz val="9"/>
        <rFont val="Arial"/>
        <family val="2"/>
        <charset val="238"/>
      </rPr>
      <t>4</t>
    </r>
  </si>
  <si>
    <r>
      <t>Pełnomocnictwo (w przypadku, gdy zostało udzielone innej osobie niż podczas składania wniosku o przyznanie pomocy lub gdy zmienił się zakres poprzednio udzielonego pełnomocnictwa) 
- oryginał lub kopia</t>
    </r>
    <r>
      <rPr>
        <vertAlign val="superscript"/>
        <sz val="9"/>
        <rFont val="Arial"/>
        <family val="2"/>
        <charset val="238"/>
      </rPr>
      <t>4</t>
    </r>
  </si>
  <si>
    <r>
      <t>Umowa cesji wierzytelności 
- oryginał lub kopia</t>
    </r>
    <r>
      <rPr>
        <vertAlign val="superscript"/>
        <sz val="9"/>
        <rFont val="Arial"/>
        <family val="2"/>
        <charset val="238"/>
      </rPr>
      <t>4</t>
    </r>
  </si>
  <si>
    <t>8.1. Koszty inwestycyjne</t>
  </si>
  <si>
    <t>Wnioskowana kwota pomocy dotycząca kosztów inwestycyjnych operacji
w tym:</t>
  </si>
  <si>
    <t>10.1. Kwota rozliczająca zaliczkę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</si>
  <si>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
albo
- zaświadczeniem wydanym przez właściwy organ, że nie wnosi sprzeciwu w przypadku, gdy zawiadomienie o zakończeniu robót budowlanych będzie przedkładane przed upływem 14 dni  
- oryginał lub kopia</t>
    </r>
    <r>
      <rPr>
        <vertAlign val="superscript"/>
        <sz val="9"/>
        <rFont val="Arial"/>
        <family val="2"/>
        <charset val="238"/>
      </rPr>
      <t>4</t>
    </r>
  </si>
  <si>
    <r>
      <t>Oświadczenie LGD realizujących zadania w ramach wniosku o płatność o prowadzeniu oddzielnego systemu rachunkowości albo o korzystaniu z odpowiedniego kodu rachunkowego w rozumieniu art. 66 ust. 1 lit. c pkt i rozporządzenia nr 1305/2013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, dla wszystkich transakcji związanych z realizacją operacji (sporządzone na formularzu udostępnionym przez UM)
- oryginał</t>
    </r>
  </si>
  <si>
    <t>e)</t>
  </si>
  <si>
    <r>
      <t>informuję i rozpowszechniam informację o pomocy otrzymanej z EFRROW, zgodnie z przepisami Załącznika III do rozporządzenia nr 808/2014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;</t>
    </r>
  </si>
  <si>
    <t>umożliwię upoważnionym podmiotom przeprowadzanie kontroli wszelkich elementów związanych z realizowaną operacją do dnia, w którym upłynie 5 lat od dnia wypłaty płatności końcowej, w szczególności wizyty oraz kontroli na miejscu realizacji operacji i kontroli dokumentów, w obecności osoby reprezentującej / pełnomocnika, podczas wykonywania powyższych czynności.</t>
  </si>
  <si>
    <t>dane Beneficjenta mogą być przetwarzane przez organy audytowe i dochodzeniowe Unii Europejskiej i państw członkowskich dla zabezpieczenia interesów finansowych Unii;</t>
  </si>
  <si>
    <t>Załącznik nr VIII. A.16</t>
  </si>
  <si>
    <r>
      <t>Oświadczenie LGD realizujących zadania w ramach wniosku o płatność o prowadzeniu oddzielnego systemu rachunkowości albo 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>, dla wszystkich transakcji związanych z realizacją operacji</t>
    </r>
  </si>
  <si>
    <t>Adres</t>
  </si>
  <si>
    <t>Oświadczam, iż:</t>
  </si>
  <si>
    <t>Prowadzę oddzielny system rachunkowości albo korzystam z odpowiedniego kodu rachunkowego dla wszystkich transakcji związanych z realizacją operacji, o których mowa w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 20.12.2013, str. 487, z późn. zm.).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</si>
  <si>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</si>
  <si>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</si>
  <si>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KARTA ROZLICZENIA ZADANIA W ZAKRESIE OPERACJI DOTYCZĄCEJ WZMOCNIENIA KAPITAŁU SPOŁECZNEGO W TYM PODNOSZENIE WIEDZY SPOŁECZNOŚCI LOKALNEJ W ZAKRESIE OCHRONY ŚRODOWISKA, ZMIAN KLIMATYCZNYCH, INNOWACYJNOŚCI</t>
  </si>
  <si>
    <t>Etap realizacji operacji:</t>
  </si>
  <si>
    <t>Ilość / liczba
wg umowy</t>
  </si>
  <si>
    <t>Ilość / liczba
wg rozliczenia</t>
  </si>
  <si>
    <t>Koszty kwalifikowalne wg rozliczenia dla:</t>
  </si>
  <si>
    <t>Koszty kwalifikowalne operacji wg umowy dla:</t>
  </si>
  <si>
    <t>Odchylenie kosztów kwalifikowalnych (%)</t>
  </si>
  <si>
    <t>Kwota kosztów inwestycyjnych</t>
  </si>
  <si>
    <t>inne:</t>
  </si>
  <si>
    <t>8. Dokumenty potwierdzające realizację</t>
  </si>
  <si>
    <t>1. Nazwa zadania</t>
  </si>
  <si>
    <t>5. Numer i data umowy z wykonawcą</t>
  </si>
  <si>
    <r>
      <t xml:space="preserve">7. Oddziaływanie i efektywność zrealizowanego zadania 
</t>
    </r>
    <r>
      <rPr>
        <i/>
        <sz val="7"/>
        <rFont val="Arial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</si>
  <si>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r>
      <t xml:space="preserve">2. Lokalizacja </t>
    </r>
    <r>
      <rPr>
        <i/>
        <sz val="7"/>
        <rFont val="Arial"/>
        <family val="2"/>
        <charset val="238"/>
      </rPr>
      <t>(miejscowość, ulica, numer, kod pocztowy)</t>
    </r>
  </si>
  <si>
    <r>
      <t xml:space="preserve">3. Termin oraz czas trwania zadania </t>
    </r>
    <r>
      <rPr>
        <i/>
        <sz val="7"/>
        <rFont val="Arial"/>
        <family val="2"/>
        <charset val="238"/>
      </rPr>
      <t>(liczba dni i liczba godzin)</t>
    </r>
  </si>
  <si>
    <r>
      <t xml:space="preserve">4. Poniesione koszty </t>
    </r>
    <r>
      <rPr>
        <i/>
        <sz val="7"/>
        <rFont val="Arial"/>
        <family val="2"/>
        <charset val="238"/>
      </rPr>
      <t>(kwota ogółem)</t>
    </r>
  </si>
  <si>
    <r>
      <t xml:space="preserve">6. Dane osoby realizującej zadanie </t>
    </r>
    <r>
      <rPr>
        <i/>
        <sz val="7"/>
        <rFont val="Arial"/>
        <family val="2"/>
        <charset val="238"/>
      </rPr>
      <t>(np. wykładowcy, prowadzącego, koordynatora)</t>
    </r>
  </si>
  <si>
    <t>kopia zawiadomienia / zaproszenia o rozpoczęciu zadania</t>
  </si>
  <si>
    <t>program zadania</t>
  </si>
  <si>
    <t>dokumentacja potwierdzająca wybór wykonawcy lub osoby realizującej zadanie</t>
  </si>
  <si>
    <t>dokumentacja zdjęciowa</t>
  </si>
  <si>
    <r>
      <t>materiały szkoleniowe</t>
    </r>
    <r>
      <rPr>
        <i/>
        <sz val="7"/>
        <rFont val="Arial"/>
        <family val="2"/>
        <charset val="238"/>
      </rPr>
      <t xml:space="preserve"> (np. prezentacje)</t>
    </r>
  </si>
  <si>
    <t>lista obecności uczestników</t>
  </si>
  <si>
    <t>regulamin konkursu</t>
  </si>
  <si>
    <t>Dane o pozostałych zadaniach (jeśli to zasadne) można uzupełnić w arkuszu Zal_VIII_A17 w skoroszycie (w dodatkowym pliku) WoP_19_3_2z_ark_wpolwn.xlsx</t>
  </si>
  <si>
    <t>Listy z pozostałych szkoleń można uzupełnić w arkuszu Zal_VIII_A18 w skoroszycie (w dodatkowym pliku) WoP_19_3_2z_ark_wpolwn.xlsx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</si>
  <si>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</si>
  <si>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</si>
  <si>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</si>
  <si>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</si>
  <si>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</si>
  <si>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</si>
  <si>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Adres zamieszkania</t>
  </si>
  <si>
    <r>
      <t>Koszty kwalifikowalne określone w §8 rozporządzenia</t>
    </r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>, z wyłączeniem kosztów ogólnych, w tym:</t>
    </r>
  </si>
  <si>
    <t>3.a.</t>
  </si>
  <si>
    <t>3.b.</t>
  </si>
  <si>
    <t>3.c.</t>
  </si>
  <si>
    <t>3.d.</t>
  </si>
  <si>
    <t>7.1 Imię (imiona)</t>
  </si>
  <si>
    <t>7.2 Nazwisko</t>
  </si>
  <si>
    <t>7.3 Kraj</t>
  </si>
  <si>
    <t>7.4 Województwo</t>
  </si>
  <si>
    <t>7.5 Powiat</t>
  </si>
  <si>
    <t>7.6 Gmina</t>
  </si>
  <si>
    <t>7.7 Kod pocztowy</t>
  </si>
  <si>
    <t>7.8 Poczta</t>
  </si>
  <si>
    <t>7.9 Miejscowość</t>
  </si>
  <si>
    <t>7.10 Ulica</t>
  </si>
  <si>
    <t>7.11 Nr domu</t>
  </si>
  <si>
    <t>7.12 Nr lokalu</t>
  </si>
  <si>
    <t>Wyszczególnienie zakresu rzeczowego dla etapu 
(zgodnie z pozycjami zawartymi w umowie)</t>
  </si>
  <si>
    <t xml:space="preserve">Nr Partnera 
realizującego zadanie / grupę zadań </t>
  </si>
  <si>
    <t>Nr Partnera 
realizującego zadanie / grupę zadań</t>
  </si>
  <si>
    <r>
      <t>Beneficjentowi znane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</si>
  <si>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t>Liczba wydarzeń/ imprez</t>
  </si>
  <si>
    <t>A, B, C - zadanie lub grupa zadań realizowanych w ramach operacji.
A.1, A.2, B.1 itd. - zadanie lub dostawa/robota/usługa realizowana w ramach zadania.
*** W przypadku Partnera, dla którego VAT nie będzie kosztem kwalifikowalnym należy wpisać 0,00.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</si>
  <si>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</si>
  <si>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</si>
  <si>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>VII.3 Operacja zakłada podjęcie działań zapewniających utworzenie przynajmniej jednego 
miejsca pracy:</t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</si>
  <si>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Należy wpisać kwotę brutto jedynie w przypadku, gdy VAT jest kosztem kwalifikowalnym - w pozostałych przypadkach należy wpisać kwotę netto.</t>
    </r>
    <r>
      <rPr>
        <i/>
        <vertAlign val="superscript"/>
        <sz val="8"/>
        <rFont val="Arial"/>
        <family val="2"/>
        <charset val="238"/>
      </rPr>
      <t xml:space="preserve">
2</t>
    </r>
    <r>
      <rPr>
        <i/>
        <sz val="7"/>
        <rFont val="Arial"/>
        <family val="2"/>
        <charset val="238"/>
      </rPr>
      <t xml:space="preserve"> Należy wpisać kwotę VAT jedynie w przypadku, gdy VAT jest kosztem kwalifikowalnym - w pozostałych przypadkach należy wpisać 0,00.</t>
    </r>
  </si>
  <si>
    <r>
      <t>dane Beneficjenta oraz kwota wypłaty pomocy z publicznych środków finansowych, w tym wypłacona kwota z tytułu udzielonej pomocy w ramach poddziałania „Przygotowanie i realizacja działań w zakresie współpracy z lokalną grupą działania”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>.</t>
    </r>
  </si>
  <si>
    <t>Ocena szkolenia adekwatne/nieadekwatne do oczekiwań</t>
  </si>
  <si>
    <r>
      <t>Dokumenty potwierdzające poniesienie kosztów wynagrodzeń i innych świadczeń, o których mowa w § 8 ust. 1 pkt 2 lit. g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
- kopia</t>
    </r>
    <r>
      <rPr>
        <vertAlign val="superscript"/>
        <sz val="9"/>
        <rFont val="Arial"/>
        <family val="2"/>
        <charset val="238"/>
      </rPr>
      <t>4</t>
    </r>
  </si>
  <si>
    <t>Załącznik nr VIII. A.15</t>
  </si>
  <si>
    <r>
      <t>8.3 Nr telefonu</t>
    </r>
    <r>
      <rPr>
        <sz val="7"/>
        <rFont val="Calibri"/>
        <family val="2"/>
        <charset val="238"/>
      </rPr>
      <t>*</t>
    </r>
  </si>
  <si>
    <t>8.4 Faks*</t>
  </si>
  <si>
    <t>8.5 E-mail *</t>
  </si>
  <si>
    <t>7.13 Telefon stacjonarny / komórkowy*</t>
  </si>
  <si>
    <t>7.14 Faks*</t>
  </si>
  <si>
    <t>7.15 E-mail*</t>
  </si>
  <si>
    <t>6.12 Faks*</t>
  </si>
  <si>
    <t>6.11 Telefon stacjonarny / komórkowy*</t>
  </si>
  <si>
    <t>5.15 Adres skrytki ePUAP</t>
  </si>
  <si>
    <t>6.13  E-mail*</t>
  </si>
  <si>
    <t>6.14 Adres www*</t>
  </si>
  <si>
    <t>6.15 Adres skrytki ePUAP*</t>
  </si>
  <si>
    <t>Załącznik nr VIII. A.14</t>
  </si>
  <si>
    <t xml:space="preserve">     1.     Informacja o przetwarzaniu danych osobowych przez Agencję Restrukturyzacji i Modernizacji Rolnictwa: </t>
  </si>
  <si>
    <t>1.1</t>
  </si>
  <si>
    <t>Administratorem Pani/Pana danych osobowych (zwanym dalej: "Administratorem") jest Agencja Restrukturyzacji i Modernizacji Rolnictwa z siedzibą w Warszawie, Al. Jana Pawła II 70, 00-175 Warszawa;</t>
  </si>
  <si>
    <t>1.2</t>
  </si>
  <si>
    <t>1.3</t>
  </si>
  <si>
    <t xml:space="preserve">Administrator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 1.2; </t>
  </si>
  <si>
    <t>1.4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</si>
  <si>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</si>
  <si>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1.5</t>
  </si>
  <si>
    <t>1.6</t>
  </si>
  <si>
    <t>Administrator będzie przetwarzał następujące kategorie Pani/Pana danych: dane identyfikacyjne oraz dane kontaktowe;</t>
  </si>
  <si>
    <t>1.7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</si>
  <si>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w związku z wykonywaniem powierzonego im zadania w drodze zawartej umowy, np. dostawcy wparcia informatycznego; </t>
  </si>
  <si>
    <t>1.8</t>
  </si>
  <si>
    <t>1.9</t>
  </si>
  <si>
    <t>Przysługuje Pani/Panu prawo dostępu do Pani/Pana danych osobowych, prawo żądania ich sprostowania, usunięcia lub ograniczenia ich przetwarzania, w przypadkach określonych w Rozporządzeniu 2016/679;</t>
  </si>
  <si>
    <t>1.10</t>
  </si>
  <si>
    <t>W przypadku uznania, że przetwarzanie danych osobowych narusza przepisy Rozporządzenia 2016/679, przysługuje Pani / Panu prawo wniesienia skargi do Prezesa Urzędu Ochrony Danych Osobowych;</t>
  </si>
  <si>
    <t>1.11</t>
  </si>
  <si>
    <t>Pani/Pana dane Administrator  uzyskał od:</t>
  </si>
  <si>
    <t xml:space="preserve">2. </t>
  </si>
  <si>
    <t>Informacja o przetwarzaniu danych osobowych przez Samorząd Województwa:</t>
  </si>
  <si>
    <t>2.1</t>
  </si>
  <si>
    <t xml:space="preserve"> Administratorem Pani/Pana danych osobowych (zwanym dalej: "Administratorem")  jest Samorząd Województwa:</t>
  </si>
  <si>
    <t>z siedzibą  w</t>
  </si>
  <si>
    <t>2.2</t>
  </si>
  <si>
    <t>lub pisemnie na adres korespondencyjny:</t>
  </si>
  <si>
    <t>2.3</t>
  </si>
  <si>
    <t xml:space="preserve">Administrator wyznaczył inspektora ochrony danych, z którym może Pani/Pan kontaktować się w sprawach dotyczących przetwarzania danych osobowych oraz korzystania z praw związanych z przetwarzaniem danych, poprzez adres e-mail: </t>
  </si>
  <si>
    <t>lub pisemnie na adres korespondencyjny Administratora, wskazany w pkt. 2. 1;</t>
  </si>
  <si>
    <t>2.4</t>
  </si>
  <si>
    <t xml:space="preserve">Zebrane Pani / Pana dane osobowe będą przetwarzane przez Administratora na podstawie: art. 6 ust. 1 lit. c Rozporządzenia 2016/679, gdy jest to niezbędne do wypełnienia obowiązku prawnego ciążącego na administratorze danych (dane obowiązkowe); </t>
  </si>
  <si>
    <t>2.5</t>
  </si>
  <si>
    <t>2.6</t>
  </si>
  <si>
    <t>2.7</t>
  </si>
  <si>
    <t>2.8</t>
  </si>
  <si>
    <t>2.9</t>
  </si>
  <si>
    <t>2.10</t>
  </si>
  <si>
    <t>2.11</t>
  </si>
  <si>
    <t>Pani/Pana dane osobowe Administrator uzyskał od Beneficjenta.</t>
  </si>
  <si>
    <t>miejscowość i data (w formacie: dzień-miesiąc-rok)</t>
  </si>
  <si>
    <t xml:space="preserve">     1.   Informacja o przetwarzaniu danych osobowych przez Agencję Restrukturyzacji i Modernizacji Rolnictwa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</si>
  <si>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Administratora, wskazany w pkt 1.2; </t>
  </si>
  <si>
    <t>Zebrane Pani / Pana dane osobowe będą przetwarzane przez Administratora na podstawie: art. 6 ust. 1 lit. c Rozporządzenia  2016/679, gdy jest to niezbędne do wypełnienia obowiązku prawnego ciążącego na administratorze danych (dane obowiązkowe); lub art. 6 ust. 1 lit. a Rozporządzenia 2016/679, tj. na podstawie odrębnej zgody na przetwarzanie danych osobowych, która obejmuje zakres szerszy, niż to wynika z powszechnie obowiązującego prawa (dane nieobowiązkowe);</t>
  </si>
  <si>
    <t xml:space="preserve">Przysługuje Pani/Panu prawo dostępu do Pani/Pana danych osobowych, prawo żądania ich sprostowania, usunięcia lub ograniczenia ich przetwarzania, w przypadkach określonych w Rozporządzeniu 2016/679. W przypadkach, w których przetwarzanie Pani/Pana danych osobowych odbywa się na podstawie art. 6 ust. 1 lit. a Rozporządzenia  2016/679,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 
</t>
  </si>
  <si>
    <t>1.12</t>
  </si>
  <si>
    <t>Pani/Pana dane Administrator uzyskał od:</t>
  </si>
  <si>
    <t>2.    Informacja o przetwarzaniu danych osobowych przez Samorząd Województwa:</t>
  </si>
  <si>
    <t xml:space="preserve"> Administratorem Pani/Pana danych osobowych (zwanym dalej: "Administratorem")  jest Samorząd Województwa</t>
  </si>
  <si>
    <t>z siedzibą w</t>
  </si>
  <si>
    <t xml:space="preserve">lub pisemnie na adres korespondencyjny </t>
  </si>
  <si>
    <t xml:space="preserve">Administrator wyznaczył inspektora ochrony danych, z którym można kontaktować się w sprawach dotyczących przetwarzania danych osobowych oraz korzystania z praw związanych z przetwarzaniem danych, poprzez adres </t>
  </si>
  <si>
    <t>e-mail</t>
  </si>
  <si>
    <t xml:space="preserve">Przysługuje Pani/Panu prawo dostępu do Pani/Pana danych osobowych, prawo żądania ich sprostowania, usunięcia lub ograniczenia ich przetwarzania, w przypadkach określonych w Rozporządzeniu 2016/679. W przypadkach, w których przetwarzanie Pani/Pana danych osobowych odbywa się na podstawie art. 6 ust. 1 lit. a Rozporządzenia  2016/679, tj. na podstawie odrębnej zgody na przetwarzanie danych osobowych, przysługuje Pani/Panu prawo do przenoszenia danych objętych zgodą oraz prawo do odwołania tej zgody lub zmiany w dowolnym momencie bez wpływu na zgodność z prawem przetwarzania, którego dokonano na podstawie zgody przed jej odwołaniem; </t>
  </si>
  <si>
    <t>Wyrażam zgodę na przetwarzanie przez Administratora:</t>
  </si>
  <si>
    <t>1) Agencję Restrukturyzacji Modernizacji Rolnictwa z siedzibą w Warszawie, Al. Jana Pawła II nr 70, 00-175 Warszawa (adres do korespondencji: ul. Poleczki 33, 02-822 Warszawa);</t>
  </si>
  <si>
    <t>1)</t>
  </si>
  <si>
    <t>info@arimr.gov.pl; iod@arimr.gov.pl;</t>
  </si>
  <si>
    <t>2)</t>
  </si>
  <si>
    <t>Wycofanie zgody nie wpływa na zgodność z prawem przetwarzania, którego dokonano na podstawie zgody przed jej wycofaniem.</t>
  </si>
  <si>
    <t xml:space="preserve">miejscowość i data (w formacie: dzień-miesiąć-rok) </t>
  </si>
  <si>
    <t>IXA</t>
  </si>
  <si>
    <t xml:space="preserve">Samorząd Województwa oraz Agencja Restrukturyzacji i Modernizacji Rolnictwa informują, że stają się administratorem danych osobowych osób fizycznych, pozyskanych od podmiotu ubiegającego się o wypłatę pomocy, które to dane osobowe Samorząd Województwa bezpośrednio lub pośrednio pozyskał w związku ze złożeniem wniosku o płatność w ramach poddziałania 19.3 „Przygotowanie i realizacja działań w zakresie współpracy z lokalną grupą działania” objętego Programem Rozwoju Obszarów Wiejskich na lata 2014-2020.     </t>
  </si>
  <si>
    <t>Oświadczam, iż poinformowałem wszystkie osoby fizyczne, o których mowa w pkt 1, o treści klauzul stanowiących treść części X i XII oraz zał. nr VIII.A.16 do niniejszego wniosku o płatność.</t>
  </si>
  <si>
    <t>Jednocześnie zobowiązuję się poinformować osoby fizyczne, których dane osobowe będą przekazywane do SW oraz ARiMR w celu wypłaty pomocy finansowej o treści klauzul, stanowiących treść części X i XII oraz zał. nr VIII.A.16 do wniosku.</t>
  </si>
  <si>
    <t>danych osobowych podanych w zakresie szerszym, niż jest to wymagane na podstawie przepisów powszechnie obowiązującego prawa, oznaczonych w niniejszym formularzu wniosku o płatność jako „dane nieobowiązkowe", w celu ułatwienia i przyspieszenia kontaktu ze mną w sprawach dotyczących wypłaty pomocy.</t>
  </si>
  <si>
    <t>7.17 Adres skrytki ePUAP*</t>
  </si>
  <si>
    <t>7.16 Adres www*</t>
  </si>
  <si>
    <t>Nazwisko</t>
  </si>
  <si>
    <t>Imię</t>
  </si>
  <si>
    <t>Stanowisko/Funkcja</t>
  </si>
  <si>
    <t xml:space="preserve">5a. Dane osób upoważnionych do reprezentowania LGD </t>
  </si>
  <si>
    <t>5a.1</t>
  </si>
  <si>
    <t>5a.2</t>
  </si>
  <si>
    <t>5a.3</t>
  </si>
  <si>
    <t>czytelny podpis osoby uprawnionej do kontaktu</t>
  </si>
  <si>
    <t>4. Zgoda osoby uprawnionej do kontaktu na przetwarzanie danych osobowych - zaznaczyć X</t>
  </si>
  <si>
    <t>3. Zgoda pełnomocnika na przetwarzanie danych osobowych - zaznaczyć X</t>
  </si>
  <si>
    <t xml:space="preserve">XII. INFORMACJE DOTYCZĄCE PRZETWARZANIA DANYCH OSOBY FIZYCZNEJ WYSTĘPUJĄCEJ W PODDZIAŁANIU 19.3 "PRZYGOTOWANIE I REALIZACJA DZIAŁAŃ W ZAKRESIE WSPÓŁPRACY Z LOKALNĄ GRUPĄ DZIAŁANIA" OBJĘTYM PROW NA LATA 2014-2020. 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</si>
  <si>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35), dalej: „Rozporządzenie 2016/679”, Samorząd Województwa informuje, że: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</si>
  <si>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35), dalej: „Rozporządzenie 2016/679”, w odniesieniu do osób fizycznych, których dane osobowe zostały przekazane przez Samorząd Województwa Agencji Restrukturyzacji i Modernizacji Rolnictwa, w związku ze złożeniem wniosku o płatność w ramach poddziałania 19.3 „Przygotowanie i realizacja działań w zakresie współpracy z lokalną grupą działania” objętego Programem Rozwoju Obszarów Wiejskich na lata 2014–2020, Agencja Restrukturyzacji i Modernizacji Rolnictwa informuje, że:</t>
  </si>
  <si>
    <t xml:space="preserve"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– ogólne rozporządzenie o ochronie danych (Dz. Urz. UE L 119 z 04.05.2016, str. 1, sprost. Dz. Urz. UE L 127 z 23.05.2018, str. 2 oraz sprost. Dz. Urz. UE L 74 z 04.03.2021, str. 35), dalej „Rozporządzenie 2016/679”, w odniesieniu do osób fizycznych, których dane osobowe zostały przekazane przez Beneficjenta Samorządowi Województwa, w związku ze złożeniem wniosku o płatność w ramach poddziałania 19.3 „Przygotowanie i realizacja działań w zakresie współpracy z lokalną grupą działania” objętego Programem Rozwoju Obszarów Wiejskich na lata 2014–2020, Samorząd Województwa informuje, że:
</t>
  </si>
  <si>
    <t>czytelny podpis pełnomocnika LGD</t>
  </si>
  <si>
    <t>ankiety oceniające szkolenie</t>
  </si>
  <si>
    <t>X. INFORMACJE, ZGODY I OŚWIADCZENIA DOTYCZĄCE PRZETWARZANIA DANYCH OSOBY FIZYCZNEJ W PODDZIAŁANIU 19.3 "PRZYGOTOWANIE I REALIZACJA DZIAŁAŃ W ZAKRESIE WSPÓŁPRACY Z LOKALNĄ GRUPĄ DZIAŁANIA" OBJĘTYM PROW NA LATA 2014-2020.</t>
  </si>
  <si>
    <t xml:space="preserve">Pani/Pana dane osobowe zebrane na podstawie art. 6 ust. 1 lit. a Rozporządzenia 2016/679, tj. na  podstawie odrębnej zgody na przetwarzanie danych osobowych (dane nieobowiązkowe) będą przetwarzane w okresach wskazanych w pkt 1.8, w tym przez okres realizacji celów, o których mowa w sekcji 3 lub 4 lub do czasu odwołania tej zgody;
</t>
  </si>
  <si>
    <t xml:space="preserve">Pani/Pana dane osobowe zebrane na podstawie art. 6 ust. 1 lit. a Rozporządzenia 2016/679, tj. na  podstawie odrębnej zgody na przetwarzanie danych osobowych (dane nieobowiązkowe) będą przetwarzane w okresach wskazanych w pkt 2.7, w tym przez okres realizacji celów, o których mowa w sekcji 3 lub 4 lub do czasu odwołania tej zgody;
</t>
  </si>
  <si>
    <t>Podanie ww. danych jest dobrowolne, a ich niepodanie nie wpływa na proces przyjęcia i rozpatrzenia wniosku o płatność na operacje realizowane w ramach poddziałania 19.3 „Przygotowanie i realizacja działań w zakresie współpracy z lokalną grupą działania”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z dopiskiem „Ochrona danych osobowych” lub na adresy e-mail:</t>
  </si>
  <si>
    <t>lub pisemnie na adres korespondencyjny Administratora, wskazany w pkt. 2.2;</t>
  </si>
  <si>
    <t xml:space="preserve">Okres przechowywania danych zostanie każdorazowo przedłużony o okres przedawnienia roszczeń, jeżeli przetwarzanie danych będzie niezbędne do dochodzenia roszczeń lub do obrony przed takimi roszczeniami przez Administratora.  </t>
  </si>
  <si>
    <t xml:space="preserve">˗ w przypadku wypłaty pomocy - do dnia, w którym upłynie 5 lat od dnia wypłaty końcowej (w tym okres 5 lat przewidziany na potrzeby archiwizacji),   </t>
  </si>
  <si>
    <t>˗ w przypadku odmowy wypłaty całości albo części pomocy -  przez okres jaki upłynie od wniesienia środka zaskarżenia oraz okres przewidziany na potrzeby  archiwizacji.</t>
  </si>
  <si>
    <t xml:space="preserve">Pani/Pana dane osobowe zebrane na podstawie art. 6 ust. 1 lit. c Rozporządzenia  2016/679 będą przetwarzane przez okres realizacji zadań, o których mowa w pkt. 2.5, związanych z wypłatą przyznanej pomocy na projekt w ramach poddziałania „Przygotowanie i realizacja działań w zakresie współpracy z lokalną grupą działania” objętego Programem Rozwoju Obszarów Wiejskich na lata 2014–2020,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</si>
  <si>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Okres przechowywania danych zostanie każdorazowo przedłużony o okres przedawnienia roszczeń, jeżeli przetwarzanie danych będzie niezbędne do dochodzenia roszczeń lub do obrony przed takimi roszczeniami przez Administratora.
</t>
  </si>
  <si>
    <t xml:space="preserve">˗ w przypadku odmowy wypłaty całości albo części pomocy -  przez okres jaki upłynie od wniesienia środka zaskarżenia oraz okres przewidziany na potrzeby archiwizacji.
</t>
  </si>
  <si>
    <t xml:space="preserve">˗  w przypadku wypłaty pomocy - do dnia, w którym upłynie 5 lat od dnia wypłaty końcowej (w tym okres 5 lat przewidziany na potrzeby archiwizacji),
</t>
  </si>
  <si>
    <t>5. Siedziba i adres LGD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</si>
  <si>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punkcie 5  lub w pkt 7)</t>
    </r>
  </si>
  <si>
    <t xml:space="preserve">Podanie danych osobowych na podstawie art. 6 ust. 1 lit. c Rozporządzenia 2016/679 we wniosku o płatność na operacje w ramach poddziałania 19.3 „Przygotowanie i realizacja działań w zakresie współpracy z lokalną grupą działania” objętego Programem Rozwoju Obszarów Wiejskich na lata 2014–2020, wynika z obowiązku zawartego w przepisach powszechnie obowiązującego prawa, a konsekwencją niepodania tych danych osobowych będzie rozpatrzenie wniosku w zakresie, w jakim został wypełniony, oraz na podstawie dołączonych do niego i poprawnie sporządzonych dokumentów.  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</si>
  <si>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</si>
  <si>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</si>
  <si>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</si>
  <si>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Pani/Pana dane osobowe zebrane na podstawie art. 6 ust. 1 lit. c Rozporządzenia  2016/679 będą przetwarzane przez okres realizacji zadań, o których mowa w pkt. 2.5, związanych z wypłatą przyznanej pomocy na projekt w ramach poddziałania „Przygotowanie i realizacja działań w zakresie współpracy z lokalną grupą działania” objętego Programem Rozwoju Obszarów Wiejskich na lata 2014–2020, w tym: 
</t>
  </si>
  <si>
    <t>czytelne podpisy osób upoważnionych do reprezentowania umocowanej LGD / pełnomocnika LGD</t>
  </si>
  <si>
    <t xml:space="preserve">         2.8</t>
  </si>
  <si>
    <t>TAK/NIE*</t>
  </si>
  <si>
    <t>*NIEPOTRZEBNE SKREŚLIĆ</t>
  </si>
  <si>
    <t>Z Administratorem Pani /Pan może się  kontaktować poprzez adres e-mail info@arimr.gov.pl lub pisemnie na adres korespondencyjny Centrali Agencji Restrukturyzacji i Modernizacji Rolnictwa, ul. Poleczki 33, 02-822 Warszawa;</t>
  </si>
  <si>
    <t xml:space="preserve"> Z Administratorem  Pani/Pan może kontaktować się poprzez adres e-mail: </t>
  </si>
  <si>
    <t>Z Administratorem może  Pani/Pan kontaktować poprzez adres e-mail: info@arimr.gov.pl lub pisemnie na adres korespondencyjny Centrali Agencji Restrukturyzacji i Modernizacji Rolnictwa, ul. Poleczki 33, 02-822 Warszawa;</t>
  </si>
  <si>
    <t xml:space="preserve">Z Administratorem  Pan/Pani może się  kontaktować poprzez adres e-mail: </t>
  </si>
  <si>
    <r>
      <t>Inne pozwolenia, zezwolenia, decyzje i inne dokumenty, których uzyskanie było wymagane przez odrębne przepisy w związku ze zrealizowaną operacją  
- oryginał lub kopia</t>
    </r>
    <r>
      <rPr>
        <vertAlign val="superscript"/>
        <sz val="9"/>
        <rFont val="Arial"/>
        <family val="2"/>
        <charset val="238"/>
      </rPr>
      <t>4</t>
    </r>
  </si>
  <si>
    <r>
      <t>Aktualny wyciąg z rachunku bankowego przeznaczonego do obsługi zaliczki / wyprzedzającego finansowania LGD realizujących zadania w ramach wniosku o płatność 
-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</si>
  <si>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rachunku bankowego LGD realizujących zadania w ramach wniosku o płatność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4</t>
    </r>
  </si>
  <si>
    <t xml:space="preserve">Pani/Pana dane osobowe zebrane na podstawie art. 6 ust. 1 lit c Rozporządzenia 2016/679 będą przetwarzane przez Administratora,  w celu realizacji zadań wynikających z art. 3 ust. 1 pkt 14, z art. 6 ust. 2 i ust. 3 pkt 3 oraz ust. 4 i 5 ustawy z dnia 20 lutego 2015 r. o wspieraniu rozwoju obszarów wiejskich z udziałem środków Europejskiego Funduszu Rolnego na rzecz Rozwoju Obszarów Wiejskich w ramach Programu Rozwoju Obszarów Wiejskich na lata 2014-2020 (Dz. U. z 2021 r. poz. 2137), ustawy z dnia 20 lutego 2015 r. o rozwoju lokalnym z udziałem lokalnej społeczności (Dz.U. z 2019 r. poz. 1167) oraz rozporządzenia Ministra Rolnictwa i Rozwoju Wsi z dnia 19 października 2015 r. w sprawie szczegółowych warunków i trybu przyznawania pomocy finansowej w ramach poddziałania „Przygotowanie i realizacja działań w zakresie współpracy z lokalną grupą działania” objętego Programem Rozwoju Obszarów Wiejskich na lata 2014–2020 (Dz. U. poz. 1839 oraz z 2018 r. poz. 1015, z 2019 r. poz. 1698, z 2020 r. poz. 1274 oraz z 2021 r. poz. 1809), w celu realizacji zadań związanych z wypłatą i zwrotem pomocy; </t>
  </si>
  <si>
    <t>Pani/Pana dane osobowe zebrane na podstawie art. 6 ust. 1 lit. c Rozporządzenia 2016/679 będą przetwarzane przez Administratora, w celu realizacji zadań wynikających z art. 3 ust. 1 pkt 14, z art. 6 ust. 2 i ust. 3 pkt 3 oraz ust. 4 i 5 ustawy z dnia 20 lutego 2015 r. o wspieraniu rozwoju obszarów wiejskich z udziałem środków Europejskiego Funduszu Rolnego na rzecz Rozwoju Obszarów Wiejskich w ramach Programu Rozwoju Obszarów Wiejskich na lata 2014-2020 (Dz. U. z 2021 r. poz. 2137), ustawy z dnia 20 lutego 2015 r. o rozwoju lokalnym z udziałem lokalnej społeczności (Dz. U. z 2019 r. poz. 1167) oraz rozporządzenia Ministra Rolnictwa i Rozwoju Wsi z dnia 19 października 2015 r. w sprawie szczegółowych warunków i trybu przyznawania pomocy finansowej w ramach poddziałania „Przygotowanie i realizacja działań w zakresie współpracy z lokalną grupą działania” objętego Programem Rozwoju Obszarów Wiejskich na lata 2014–2020 (Dz. U. poz. 1839, z 2018 r. poz. 1015, z 2019 r. poz. 1698, z 2020 r. poz. 1274 oraz z 2021 r. poz. 1809), tj. w celu realizacji zadań związanych z wypłatą i zwrotem pomocy, z wyjątkiem dochodzenia zwrotu nienależnych kwot pomocy oraz z wyjątkiem dokonywania płatności w ramach poddziałania;</t>
  </si>
  <si>
    <t>Pani/Pana dane osobowe zebrane na podstawie art. 6 ust. 1 lit. c Rozporządzenia 2016/679 będą przetwarzane przez Administratora,  w celu realizacji zadań wynikających z art. 3 ust. 1 pkt 14, z art. 6 ust. 2 i ust. 3 pkt 3 oraz ust. 4 i 5 ustawy z dnia 20 lutego 2015 r. o wspieraniu rozwoju obszarów wiejskich z udziałem środków Europejskiego Funduszu Rolnego na rzecz Rozwoju Obszarów Wiejskich w ramach Programu Rozwoju Obszarów Wiejskich na lata 2014-2020 (Dz. U. z 2021 r. poz. 2137), ustawy z dnia 20 lutego 2015 r. o rozwoju lokalnym z udziałem lokalnej społeczności (Dz.U. z 2019 r. poz. 1167)  oraz rozporządzenia Ministra Rolnictwa i Rozwoju Wsi z dnia 19 października 2015 r. w sprawie szczegółowych warunków i trybu przyznawania pomocy finansowej w ramach poddziałania „Przygotowanie i realizacja działań w zakresie współpracy z lokalną grupą działania” objętego Programem Rozwoju Obszarów Wiejskich na lata 2014–2020 (Dz. U. poz. 1839, z 2018 r. poz. 1015, z 2019 poz. 1698, z 2020 r. poz. 1274 oraz z 2021 r. poz. 1809),”  tj. w celu realizacji zadań związanych z wypłatą i zwrotem pomocy;</t>
  </si>
  <si>
    <t>Pani/Pana dane osobowe zebrane na podstawie art. 6 ust. 1 lit. c Rozporządzenia 2016/679 będą przetwarzane przez Administratora,  w celu realizacji zadań wynikających z art. 3 ust. 1 pkt 14, z art. 6 ust. 2 i ust. 3 pkt 3 oraz ust. 4 i 5 ustawy z dnia 20 lutego 2015 r. o wspieraniu rozwoju obszarów wiejskich z udziałem środków Europejskiego Funduszu Rolnego na rzecz Rozwoju Obszarów Wiejskich w ramach Programu Rozwoju Obszarów Wiejskich na lata 2014-2020 (Dz. U. z 2021 r. poz. 2137), ustawy z dnia 20 lutego 2015 r. o rozwoju lokalnym z udziałem lokalnej społeczności (Dz. U. z 2019 r. poz. 1167) oraz rozporządzenia Ministra Rolnictwa i Rozwoju Wsi z dnia 19 października 2015 r. w sprawie szczegółowych warunków i trybu przyznawania pomocy finansowej w ramach poddziałania „Przygotowanie i realizacja działań w zakresie współpracy z lokalną grupą działania” objętego Programem Rozwoju Obszarów Wiejskich na lata 2014 – 2020 (Dz. U. poz. 1839, z 2018 r. poz. 1015, z 2019 poz. 1698, z 2020 r. poz. 1274 oraz z 2021 r. poz. 1809)”, w celu realizacji zadań związanych z wypłatą i zwrotem pomocy, z wyjątkiem dochodzenia zwrotu nienależnych kwot pomocy oraz z wyjątkiem dokonywania płatności w ramach poddziałania;</t>
  </si>
  <si>
    <t>22.a.</t>
  </si>
  <si>
    <t>22.b.</t>
  </si>
  <si>
    <r>
      <t>*</t>
    </r>
    <r>
      <rPr>
        <i/>
        <sz val="7"/>
        <rFont val="Arial"/>
        <family val="2"/>
        <charset val="238"/>
      </rPr>
      <t>Dane osobowe osoby fizycznej, przetwarzane na podstawie odrębnej zgody, tzw. dane nieobowiązkowe.</t>
    </r>
  </si>
  <si>
    <t>VI. ZESTAWIENIE RZECZOWO-FINANSOWE  Z REALIZACJI OPERACJI DLA ETAPU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</si>
  <si>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Ministra Rolnictwa i Rozwoju Wsi z dnia 19 października 2015 r. w sprawie szczegółowych warunków i trybu przyznawania pomocy finansowej w ramach poddziałania „Przygotowanie i realizacja działań w zakresie współpracy z lokalną grupą działania” objętego Programem Rozwoju Obszarów Wiejskich na lata 2014 – 2020 (Dz. U. poz. 1839, z 2018 r. poz. 1015, z 2019 r. poz. 1698, z 2020 r. poz. 1274 oraz z 2021 r. poz. 1809).</t>
    </r>
  </si>
  <si>
    <t>VIII. ZAŁĄCZNIKI DO WNIOSKU O PŁATNOŚĆ</t>
  </si>
  <si>
    <r>
      <t>Umowy o pracę wraz z zakresami czynności osób koordynujących realizację projektu współpracy / umowy zlecenie, o dzieło oraz inne umowy cywilnoprawne, z których musi wyraźnie wynikać rozdzielenie zakresu czynności wynikających z realizacji zadań w ramach poddziałania 19.3
- kopia</t>
    </r>
    <r>
      <rPr>
        <vertAlign val="superscript"/>
        <sz val="9"/>
        <rFont val="Arial"/>
        <family val="2"/>
        <charset val="238"/>
      </rPr>
      <t>4</t>
    </r>
  </si>
  <si>
    <t>Deklaracje rozliczeniowe ZUS DRA (wraz z ZUS RCA (RCX), ZUS RSA, ZUS RZA) -  kopia⁴</t>
  </si>
  <si>
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 - kopia⁴</t>
  </si>
  <si>
    <r>
      <t>Inne dokumenty potwierdzające osięgnięcie celów i wskaźników realizacji operacji (dotyczy sekcji VII. Wartość wskaźników, które zostały osiągnięte w wyniku realizacji operacji w tym wskaźniki osiągnięcia celu (ów) 
- oryginał lub kopia</t>
    </r>
    <r>
      <rPr>
        <vertAlign val="superscript"/>
        <sz val="9"/>
        <rFont val="Arial"/>
        <family val="2"/>
        <charset val="238"/>
      </rPr>
      <t>4</t>
    </r>
  </si>
  <si>
    <r>
      <t>Karta rozliczenia zadania w zakresie operacji dotyczącej wzmocnienia kapitału społecznego w tym podnoszenia wiedzy społeczności lokalnej w zakresie ochrony środowiska i zmian klimatycznych i innowacyjności
- oryginał lub kopia</t>
    </r>
    <r>
      <rPr>
        <vertAlign val="superscript"/>
        <sz val="9"/>
        <rFont val="Arial"/>
        <family val="2"/>
        <charset val="238"/>
      </rPr>
      <t>4</t>
    </r>
  </si>
  <si>
    <r>
      <t>Lista /-y obecności na szkoleniu / warsztatach w zakresie operacji dotyczącej wzmocnienia kapitału społecznego w tym podnoszenie wiedzy społeczności lokalnej w zakresie ochrony środowiska i zmian klimatycznych i innowacyjności
- oryginał lub kopia</t>
    </r>
    <r>
      <rPr>
        <vertAlign val="superscript"/>
        <sz val="9"/>
        <rFont val="Arial"/>
        <family val="2"/>
        <charset val="238"/>
      </rPr>
      <t>4</t>
    </r>
  </si>
  <si>
    <r>
      <t>Zaświadczenie z banku lub spółdzielczej kasy oszczędnościowo - kredytowej określające wysokość odsetek narosłych na rachunku do obsługi zaliczki/ wyprzedzającego finansowanie w okresie od dnia wypłaty zaliczki / wyprzedzającego finansowania do dnia złożenia wniosku o płatność (załącznik składany opcjonalnie, jeśli wysokość odsetek nie wynika z załącznika nr 20) 
- oryginał lub kopia</t>
    </r>
    <r>
      <rPr>
        <vertAlign val="superscript"/>
        <sz val="9"/>
        <rFont val="Arial"/>
        <family val="2"/>
        <charset val="238"/>
      </rPr>
      <t>4</t>
    </r>
  </si>
  <si>
    <t xml:space="preserve"> IX. OŚWIADCZENIA OSÓB UPOWAŻNIONYCH DO REPREZENTOWANIA BENEFICJENTA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</si>
  <si>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</si>
  <si>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20.12.2013, str. 549, z późn.zm.).</t>
  </si>
  <si>
    <r>
      <t xml:space="preserve">czytelne podpisy osób upoważnionych do reprezentowania </t>
    </r>
    <r>
      <rPr>
        <i/>
        <sz val="7"/>
        <rFont val="Arial"/>
        <family val="2"/>
        <charset val="238"/>
      </rPr>
      <t>umocowanej LGD / pełnomocnika LGD</t>
    </r>
  </si>
  <si>
    <r>
      <t xml:space="preserve">Pani/Pana dane osobowe zebrane na podstawie art. 6 ust. 1 lit. c Rozporządzenia  2016/679 będą przetwarzane przez okres realizacji zadań, o których mowa w pkt. 1.5, związanych z wypłatą przyznanej pomocy na projekt w ramach poddziałania „Przygotowanie i realizacja działań w zakresie współpracy z lokalną grupą działania” objętego Programem Rozwoju Obszarów Wiejskich na lata 2014–2020,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trike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 xml:space="preserve"> 
</t>
    </r>
  </si>
  <si>
    <r>
      <t>XI. OŚWIADCZENIE WOBEC SW / ARiMR O WYPEŁNIENIU OBOWIĄZKU INFORMACYJNEGO WOBEC INNYCH OSÓB FIZYCZNYCH</t>
    </r>
    <r>
      <rPr>
        <b/>
        <sz val="9"/>
        <rFont val="Calibri"/>
        <family val="2"/>
        <charset val="238"/>
      </rPr>
      <t>⁸</t>
    </r>
  </si>
  <si>
    <r>
      <t xml:space="preserve">czytelne podpisy osób upoważnionych do reprezentowania </t>
    </r>
    <r>
      <rPr>
        <i/>
        <sz val="7"/>
        <rFont val="Arial"/>
        <family val="2"/>
        <charset val="238"/>
      </rPr>
      <t xml:space="preserve">LGD </t>
    </r>
    <r>
      <rPr>
        <i/>
        <sz val="7"/>
        <rFont val="Arial"/>
        <family val="2"/>
        <charset val="238"/>
      </rPr>
      <t>/ pełnomocnika LGD</t>
    </r>
  </si>
  <si>
    <r>
      <t>czytelne podpisy osób upoważnionych do reprezentowania LGD</t>
    </r>
    <r>
      <rPr>
        <i/>
        <strike/>
        <sz val="7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>/ pełnomocnika LGD</t>
    </r>
  </si>
  <si>
    <t>Telefon i e-mail**</t>
  </si>
  <si>
    <t>Podpis uczestnika ***</t>
  </si>
  <si>
    <r>
      <t>**</t>
    </r>
    <r>
      <rPr>
        <i/>
        <sz val="7"/>
        <rFont val="Arial"/>
        <family val="2"/>
        <charset val="238"/>
      </rPr>
      <t>Dane osobowe osoby fizycznej, przetwarzane na podstawie odrębnej zgody, tzw. dane nieobowiązkowe.</t>
    </r>
  </si>
  <si>
    <t>Okres przechowywania danych zostanie każdorazowo przedłużony o okres przedawnienia roszczeń, jeżeli przetwarzanie danych będzie niezbędne do dochodzenia roszczeń lub do obrony przed takimi roszczeniami przez Administratora;</t>
  </si>
  <si>
    <t>***Złożenie podpisu jest warunkiem uczestnictwa w szkoleniu / warsztatach i oznacza wyrażenie zgody na przetwarzanie przez Samorząd Województwa / Agencję Restrukturyzacji i Modernizacji Rolnictwa, jako administratora danych, moich danych osobowych, podanych w zakresie szerszym, niż jest to wymagane na podstawie przepisów powszechnie obowiązującego prawa, oznaczonych w Zał nr VIII.A.16 do Wniosku o płatność w ramach poddziałania  19.3 „Przygotowanie i realizacja działań w zakresie współpracy z lokalną grupą działania” objętego Programem Rozwoju Obszarów Wiejskich na lata 2014-2020, stanowiącego listę obecności ostatecznych odbiorców szkolenia / warsztatów, jako „dane nieobowiązkowe”, w celu przeprowadzenia czynności kontrolnych w przedmiocie potwierdzenia przeprowadzenia szkolenia / warsztatów obejmującej odpowiednią  liczbę uczestników, tj. w zakresie oceny osiągnięcia celu operacji. Podanie ww. danych jest dobrowolne dla powyższej zgody, a ich niepodanie nie wpływa na proces przyjęcia i rozpatrzenia wniosku o płatność w ramach 19.3 „Przygotowanie i realizacja działań w zakresie współpracy z lokalną grupą działania” objętego Programem Rozwoju Obszarów Wiejskich na lata 2014-2020. Niepodanie tych danych uniemożliwi jedynie realizację celów wskazanych w treści powyższej zgody. Zgodę można wycofać w dowolnym momencie, poprzez przesłanie "oświadczenia o wycofaniu zgody" na adres korespondencyjny administratora danych z dopiskiem "Ochrona danych osobowych". Wycofanie zgody nie wpływa na zgodność z prawem przetwarzania, którego dokonano na podstawie zgody przed jej wycofaniem.</t>
  </si>
  <si>
    <r>
      <t xml:space="preserve">Oświadczam, że dane osobowe, o których mowa w pkt 1, przetwarzam zgodnie z obowiązującymi w tym zakresie regulacjami prawnymi </t>
    </r>
    <r>
      <rPr>
        <sz val="8"/>
        <rFont val="Calibri"/>
        <family val="2"/>
        <charset val="238"/>
      </rPr>
      <t>⁸</t>
    </r>
    <r>
      <rPr>
        <sz val="8"/>
        <rFont val="Arial"/>
        <family val="2"/>
        <charset val="238"/>
      </rPr>
      <t xml:space="preserve"> ⁱ </t>
    </r>
    <r>
      <rPr>
        <sz val="8"/>
        <rFont val="Calibri"/>
        <family val="2"/>
        <charset val="238"/>
      </rPr>
      <t>⁹</t>
    </r>
    <r>
      <rPr>
        <sz val="8"/>
        <rFont val="Arial"/>
        <family val="2"/>
        <charset val="238"/>
      </rPr>
      <t xml:space="preserve">, i jestem uprawniony do ich przekazania SW oraz ARiMR oraz uczyniłem zadość wszelkim obowiązkom związanym z ich przekazaniem, a w szczególności poinformowałem osoby, których dane przekazuję, o fakcie i celu ich przekazania.              </t>
    </r>
  </si>
  <si>
    <r>
      <rPr>
        <sz val="7"/>
        <rFont val="Calibri"/>
        <family val="2"/>
        <charset val="238"/>
      </rPr>
      <t>⁹</t>
    </r>
    <r>
      <rPr>
        <i/>
        <sz val="7"/>
        <rFont val="Arial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35).</t>
    </r>
  </si>
  <si>
    <r>
      <rPr>
        <i/>
        <sz val="7"/>
        <rFont val="Calibri"/>
        <family val="2"/>
        <charset val="238"/>
      </rPr>
      <t>⁸</t>
    </r>
    <r>
      <rPr>
        <i/>
        <sz val="7"/>
        <rFont val="Arial"/>
        <family val="2"/>
        <charset val="238"/>
      </rPr>
      <t xml:space="preserve">Treść oświadczenia nie ma zastosowania w przypadku, gdy podmiot nie przekazuje danych osobowych innych,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35). </t>
    </r>
  </si>
  <si>
    <t xml:space="preserve">Pani/Pana dane osobowe zebrane na podstawie art. 6 ust. 1 lit. c Rozporządzenia  2016/679 będą przetwarzane przez okres realizacji zadań, o których mowa w pkt. 1.5, związanych z wypłatą przyznanej pomocy na projekt w ramach poddziałania „Przygotowanie i realizacja działań w zakresie współpracy z lokalną grupą działania” objętego Programem Rozwoju Obszarów Wiejskich na lata 2014–2020, w tym: 
</t>
  </si>
  <si>
    <r>
      <t>4</t>
    </r>
    <r>
      <rPr>
        <i/>
        <sz val="7"/>
        <rFont val="Arial"/>
        <family val="2"/>
        <charset val="238"/>
      </rPr>
      <t xml:space="preserve"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albo adwokatem. Podczas stanu zagrożenia epidemicznego lub stanu epidemii ogłoszonego na podstawie ustawy z dnia 5 grudnia 2008r. o zapobieganiu oraz zwalczaniu zakażeń i chorób zakaźnych u ludzi  (Dz.U z 2021r. poz. 2069 i 2120)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</si>
  <si>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2020 r. poz. 1444 i 1517 oraz z 2021 r. poz. 1023 i 2054);</t>
  </si>
  <si>
    <t>Beneficjent nie podlega zakazowi dostępu do środków publicznych, o których mowa w art. 5 ust. 3 pkt 4 ustawy z dnia 27 sierpnia 2009 r. o finansach publicznych (Dz. U. z 2021 r. poz. 305 z późn. zm.), na podstawie prawomocnego orzeczenia sądu. Jednocześnie Beneficjent zobowiązuję się do niezwłocznego poinformowania podmiotu wdrażającego o zakazie dostępu do środków publicznych, o którym mowa w art. 5 ust. 3 pkt 4 ww. ustawy, na podstawie prawomocnego orzeczenia sądu, orzeczonego w stosunku do Beneficjenta;</t>
  </si>
  <si>
    <t>LISTA OBECNOŚCI NA SZKOLENIU / WARSZTATACH W ZAKRESIE OPERACJI DOTYCZĄCEJ WZMOCNIENIA KAPITAŁU SPOŁECZNEGO W TYM PODNOSZENIE WIEDZY SPOŁECZNOŚCI LOKALNEJ W ZAKRESIE OCHRONY ŚRODOWISKA, ZMIAN KLIMATYCZNYCH, INNOWACYJNOŚCI</t>
  </si>
  <si>
    <r>
      <t xml:space="preserve">                                                                czytelne podpisy osób upoważnionych do reprezentowania LGD /</t>
    </r>
    <r>
      <rPr>
        <i/>
        <strike/>
        <sz val="7"/>
        <rFont val="Arial"/>
        <family val="2"/>
        <charset val="238"/>
      </rPr>
      <t xml:space="preserve">
</t>
    </r>
    <r>
      <rPr>
        <i/>
        <sz val="7"/>
        <rFont val="Arial"/>
        <family val="2"/>
        <charset val="238"/>
      </rPr>
      <t xml:space="preserve">                                                                      pełnomocnika LGD</t>
    </r>
  </si>
  <si>
    <t>………………………………….</t>
  </si>
  <si>
    <t>…………………………………………..</t>
  </si>
  <si>
    <t>…………………………………..</t>
  </si>
  <si>
    <t>…………………………………………….</t>
  </si>
  <si>
    <t xml:space="preserve">   …………………………………………...…..</t>
  </si>
  <si>
    <t>…………………...……………………...………….</t>
  </si>
  <si>
    <t>…………………………………………………………</t>
  </si>
  <si>
    <t>…………………...……………………………...………..</t>
  </si>
  <si>
    <t>…………………………………………………………..</t>
  </si>
  <si>
    <t>…………………………………………………………………</t>
  </si>
  <si>
    <t>…………………………………………………………………………………………..</t>
  </si>
  <si>
    <t>…………………...………………………………………....</t>
  </si>
  <si>
    <t>Samorządu Województwa Łódzkiego</t>
  </si>
  <si>
    <t>Łódzkiego</t>
  </si>
  <si>
    <t>al. Piłsudskiego 8, 90-051 Łódź</t>
  </si>
  <si>
    <t>info@lodzkie.pl</t>
  </si>
  <si>
    <t>iod@lodzkie.pl</t>
  </si>
  <si>
    <t>2) Samorząd Województwa z siedzibą w:    al. Piłsudskiego 8, 90-051 Łódź</t>
  </si>
  <si>
    <t>2) Samorząd Województwa z siedzibą w:  al. Piłsudskiego 8, 90-051 Łódź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</si>
</sst>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</numFmts>
  <fonts count="5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i/>
      <sz val="7"/>
      <color rgb="FFFF0000"/>
      <name val="Arial"/>
      <family val="2"/>
      <charset val="238"/>
    </font>
    <font>
      <i/>
      <strike/>
      <sz val="7"/>
      <name val="Arial"/>
      <family val="2"/>
      <charset val="238"/>
    </font>
    <font>
      <sz val="7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  <font>
      <b/>
      <strike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Calibri"/>
      <family val="2"/>
      <charset val="238"/>
    </font>
    <font>
      <sz val="8"/>
      <name val="Calibri"/>
      <family val="2"/>
      <charset val="238"/>
    </font>
    <font>
      <i/>
      <sz val="7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5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700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8" fillId="2" borderId="8" xfId="1" applyFont="1" applyFill="1" applyBorder="1" applyAlignment="1" applyProtection="1">
      <alignment horizontal="center" vertical="center" wrapText="1"/>
    </xf>
    <xf numFmtId="0" fontId="4" fillId="0" borderId="8" xfId="7" applyFont="1" applyFill="1" applyBorder="1" applyAlignment="1" applyProtection="1">
      <alignment vertical="center" wrapText="1"/>
      <protection locked="0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27" fillId="5" borderId="0" xfId="7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9" fillId="0" borderId="4" xfId="7" applyNumberFormat="1" applyFont="1" applyFill="1" applyBorder="1" applyAlignment="1" applyProtection="1">
      <alignment horizontal="center" vertical="center"/>
    </xf>
    <xf numFmtId="1" fontId="5" fillId="0" borderId="0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justify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8" fillId="2" borderId="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Protection="1"/>
    <xf numFmtId="0" fontId="4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5" fillId="0" borderId="0" xfId="1" applyFont="1" applyFill="1" applyBorder="1" applyAlignment="1" applyProtection="1">
      <alignment horizontal="left" vertical="top"/>
    </xf>
    <xf numFmtId="0" fontId="17" fillId="0" borderId="0" xfId="1" applyFont="1" applyFill="1" applyBorder="1" applyAlignment="1" applyProtection="1">
      <alignment horizontal="right"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0" xfId="1" applyFont="1" applyFill="1" applyBorder="1" applyAlignment="1" applyProtection="1">
      <alignment vertical="center" wrapText="1"/>
    </xf>
    <xf numFmtId="0" fontId="9" fillId="0" borderId="0" xfId="7" applyFont="1" applyFill="1" applyBorder="1" applyAlignment="1" applyProtection="1">
      <alignment horizontal="left" vertical="center" wrapText="1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6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6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14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2" xfId="1" applyFont="1" applyFill="1" applyBorder="1" applyAlignment="1" applyProtection="1">
      <alignment wrapText="1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2" xfId="1" applyFont="1" applyFill="1" applyBorder="1" applyProtection="1"/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1" fontId="4" fillId="7" borderId="6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vertical="center" wrapText="1"/>
    </xf>
    <xf numFmtId="0" fontId="33" fillId="0" borderId="0" xfId="1" applyFont="1" applyFill="1" applyProtection="1"/>
    <xf numFmtId="0" fontId="33" fillId="0" borderId="0" xfId="1" applyFont="1" applyFill="1" applyAlignment="1" applyProtection="1">
      <alignment horizontal="left" vertical="center"/>
    </xf>
    <xf numFmtId="0" fontId="34" fillId="0" borderId="0" xfId="1" applyFont="1" applyFill="1" applyAlignment="1" applyProtection="1">
      <alignment vertical="center"/>
    </xf>
    <xf numFmtId="0" fontId="34" fillId="0" borderId="0" xfId="1" applyFont="1" applyFill="1" applyAlignment="1" applyProtection="1">
      <alignment horizontal="center" vertical="center"/>
    </xf>
    <xf numFmtId="0" fontId="34" fillId="0" borderId="0" xfId="1" applyFont="1" applyFill="1" applyAlignment="1" applyProtection="1">
      <alignment vertical="center" wrapText="1"/>
    </xf>
    <xf numFmtId="166" fontId="34" fillId="0" borderId="0" xfId="1" applyNumberFormat="1" applyFont="1" applyFill="1" applyAlignment="1" applyProtection="1">
      <alignment vertical="center"/>
    </xf>
    <xf numFmtId="0" fontId="34" fillId="5" borderId="0" xfId="7" applyFont="1" applyFill="1" applyBorder="1" applyAlignment="1" applyProtection="1">
      <alignment vertical="top"/>
    </xf>
    <xf numFmtId="0" fontId="34" fillId="0" borderId="0" xfId="1" applyFont="1" applyFill="1" applyAlignment="1" applyProtection="1">
      <alignment horizontal="left" vertical="center"/>
    </xf>
    <xf numFmtId="0" fontId="35" fillId="0" borderId="0" xfId="1" applyFont="1" applyFill="1" applyProtection="1"/>
    <xf numFmtId="0" fontId="34" fillId="5" borderId="0" xfId="7" applyFont="1" applyFill="1" applyBorder="1" applyAlignment="1" applyProtection="1">
      <alignment vertical="center"/>
    </xf>
    <xf numFmtId="0" fontId="36" fillId="0" borderId="0" xfId="7" applyFont="1" applyFill="1" applyBorder="1" applyAlignment="1" applyProtection="1">
      <alignment vertical="center"/>
    </xf>
    <xf numFmtId="0" fontId="37" fillId="0" borderId="0" xfId="7" applyFont="1" applyFill="1" applyBorder="1" applyAlignment="1" applyProtection="1">
      <alignment vertical="center"/>
    </xf>
    <xf numFmtId="0" fontId="38" fillId="0" borderId="0" xfId="1" applyFont="1" applyFill="1" applyProtection="1"/>
    <xf numFmtId="0" fontId="34" fillId="0" borderId="0" xfId="1" applyFont="1" applyFill="1" applyAlignment="1" applyProtection="1">
      <alignment horizontal="center"/>
    </xf>
    <xf numFmtId="0" fontId="34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1" applyNumberFormat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10" fillId="0" borderId="0" xfId="7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left" vertical="center"/>
    </xf>
    <xf numFmtId="4" fontId="4" fillId="0" borderId="0" xfId="7" applyNumberFormat="1" applyFont="1" applyFill="1" applyBorder="1" applyAlignment="1" applyProtection="1">
      <alignment horizontal="right" vertical="center"/>
      <protection locked="0"/>
    </xf>
    <xf numFmtId="0" fontId="9" fillId="0" borderId="0" xfId="7" applyFont="1" applyFill="1" applyBorder="1" applyAlignment="1" applyProtection="1">
      <alignment horizontal="justify" vertical="center" wrapText="1"/>
    </xf>
    <xf numFmtId="14" fontId="26" fillId="8" borderId="8" xfId="1" applyNumberFormat="1" applyFont="1" applyFill="1" applyBorder="1" applyAlignment="1" applyProtection="1">
      <alignment horizontal="center" vertical="center" wrapText="1"/>
      <protection locked="0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34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32" fillId="0" borderId="0" xfId="1" applyFont="1" applyFill="1" applyProtection="1"/>
    <xf numFmtId="0" fontId="42" fillId="0" borderId="0" xfId="1" applyFont="1" applyFill="1" applyBorder="1" applyAlignment="1" applyProtection="1">
      <alignment vertical="center"/>
    </xf>
    <xf numFmtId="0" fontId="39" fillId="0" borderId="0" xfId="1" applyFont="1" applyFill="1" applyAlignment="1" applyProtection="1">
      <alignment horizontal="left" vertical="top"/>
    </xf>
    <xf numFmtId="0" fontId="32" fillId="0" borderId="0" xfId="1" applyFont="1" applyFill="1" applyAlignment="1" applyProtection="1">
      <alignment vertical="center"/>
    </xf>
    <xf numFmtId="0" fontId="43" fillId="0" borderId="0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6" fillId="7" borderId="0" xfId="1" applyFont="1" applyFill="1" applyProtection="1"/>
    <xf numFmtId="0" fontId="6" fillId="0" borderId="0" xfId="1" applyFont="1" applyFill="1" applyAlignment="1" applyProtection="1">
      <alignment horizontal="left" vertical="top"/>
    </xf>
    <xf numFmtId="0" fontId="11" fillId="0" borderId="0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>
      <alignment vertical="center" wrapText="1"/>
    </xf>
    <xf numFmtId="0" fontId="4" fillId="7" borderId="0" xfId="7" applyFont="1" applyFill="1" applyBorder="1" applyAlignment="1" applyProtection="1">
      <alignment horizontal="center" vertical="top" wrapText="1"/>
    </xf>
    <xf numFmtId="0" fontId="46" fillId="7" borderId="0" xfId="7" applyFont="1" applyFill="1" applyBorder="1" applyAlignment="1" applyProtection="1">
      <alignment horizontal="justify" vertical="center"/>
    </xf>
    <xf numFmtId="0" fontId="46" fillId="7" borderId="0" xfId="7" applyFont="1" applyFill="1" applyBorder="1" applyAlignment="1" applyProtection="1">
      <alignment vertical="center"/>
    </xf>
    <xf numFmtId="0" fontId="5" fillId="7" borderId="0" xfId="7" applyFont="1" applyFill="1" applyBorder="1" applyAlignment="1" applyProtection="1">
      <alignment horizontal="justify" vertical="center"/>
    </xf>
    <xf numFmtId="0" fontId="5" fillId="7" borderId="0" xfId="7" applyFont="1" applyFill="1" applyBorder="1" applyAlignment="1" applyProtection="1">
      <alignment vertical="center"/>
    </xf>
    <xf numFmtId="0" fontId="10" fillId="7" borderId="0" xfId="7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wrapText="1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7" borderId="0" xfId="7" applyFont="1" applyFill="1" applyBorder="1" applyAlignment="1" applyProtection="1">
      <alignment horizontal="center" vertical="top"/>
    </xf>
    <xf numFmtId="0" fontId="11" fillId="7" borderId="0" xfId="7" applyFont="1" applyFill="1" applyBorder="1" applyAlignment="1" applyProtection="1">
      <alignment vertical="center" wrapText="1"/>
    </xf>
    <xf numFmtId="0" fontId="4" fillId="0" borderId="0" xfId="7" applyFont="1" applyFill="1" applyBorder="1" applyAlignment="1" applyProtection="1">
      <alignment horizontal="center" vertical="center" wrapText="1"/>
    </xf>
    <xf numFmtId="0" fontId="5" fillId="0" borderId="0" xfId="7" applyFont="1" applyFill="1" applyBorder="1" applyAlignment="1" applyProtection="1">
      <alignment horizontal="justify" vertical="center"/>
    </xf>
    <xf numFmtId="0" fontId="5" fillId="0" borderId="0" xfId="7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23" fillId="7" borderId="0" xfId="7" applyFont="1" applyFill="1" applyBorder="1" applyProtection="1"/>
    <xf numFmtId="0" fontId="23" fillId="7" borderId="0" xfId="7" applyFont="1" applyFill="1" applyBorder="1" applyAlignment="1" applyProtection="1"/>
    <xf numFmtId="0" fontId="13" fillId="7" borderId="0" xfId="7" applyFont="1" applyFill="1" applyProtection="1"/>
    <xf numFmtId="0" fontId="9" fillId="7" borderId="0" xfId="7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center"/>
    </xf>
    <xf numFmtId="0" fontId="6" fillId="5" borderId="0" xfId="7" applyFont="1" applyFill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 wrapText="1"/>
    </xf>
    <xf numFmtId="0" fontId="34" fillId="0" borderId="0" xfId="1" applyFont="1" applyFill="1" applyAlignment="1" applyProtection="1">
      <alignment horizontal="center" vertical="top" wrapText="1"/>
    </xf>
    <xf numFmtId="0" fontId="10" fillId="7" borderId="0" xfId="7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4" fillId="7" borderId="0" xfId="7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wrapText="1"/>
    </xf>
    <xf numFmtId="0" fontId="4" fillId="7" borderId="0" xfId="7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7" borderId="0" xfId="7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49" fontId="26" fillId="0" borderId="9" xfId="1" applyNumberFormat="1" applyFont="1" applyFill="1" applyBorder="1" applyAlignment="1" applyProtection="1">
      <alignment horizontal="right" vertical="center"/>
      <protection locked="0"/>
    </xf>
    <xf numFmtId="49" fontId="26" fillId="0" borderId="5" xfId="1" quotePrefix="1" applyNumberFormat="1" applyFont="1" applyFill="1" applyBorder="1" applyAlignment="1" applyProtection="1">
      <alignment horizontal="right" vertical="center"/>
      <protection locked="0"/>
    </xf>
    <xf numFmtId="0" fontId="26" fillId="0" borderId="5" xfId="1" quotePrefix="1" applyNumberFormat="1" applyFont="1" applyFill="1" applyBorder="1" applyAlignment="1" applyProtection="1">
      <alignment horizontal="left" vertical="center"/>
      <protection locked="0"/>
    </xf>
    <xf numFmtId="49" fontId="26" fillId="0" borderId="5" xfId="1" quotePrefix="1" applyNumberFormat="1" applyFont="1" applyFill="1" applyBorder="1" applyAlignment="1" applyProtection="1">
      <alignment horizontal="center" vertical="center"/>
      <protection locked="0"/>
    </xf>
    <xf numFmtId="49" fontId="26" fillId="0" borderId="6" xfId="1" applyNumberFormat="1" applyFont="1" applyFill="1" applyBorder="1" applyAlignment="1" applyProtection="1">
      <alignment horizontal="left" vertical="center"/>
      <protection locked="0"/>
    </xf>
    <xf numFmtId="1" fontId="26" fillId="0" borderId="8" xfId="1" applyNumberFormat="1" applyFont="1" applyFill="1" applyBorder="1" applyAlignment="1" applyProtection="1">
      <alignment horizontal="center" vertical="center" wrapText="1"/>
      <protection locked="0"/>
    </xf>
    <xf numFmtId="14" fontId="26" fillId="0" borderId="8" xfId="1" applyNumberFormat="1" applyFont="1" applyFill="1" applyBorder="1" applyAlignment="1" applyProtection="1">
      <alignment horizontal="center" vertical="center"/>
      <protection locked="0"/>
    </xf>
    <xf numFmtId="0" fontId="10" fillId="0" borderId="13" xfId="1" applyFont="1" applyFill="1" applyBorder="1" applyAlignment="1" applyProtection="1">
      <alignment horizontal="left" vertical="top"/>
      <protection locked="0"/>
    </xf>
    <xf numFmtId="0" fontId="10" fillId="0" borderId="14" xfId="1" applyFont="1" applyFill="1" applyBorder="1" applyAlignment="1" applyProtection="1">
      <alignment horizontal="left" vertical="top"/>
      <protection locked="0"/>
    </xf>
    <xf numFmtId="0" fontId="39" fillId="0" borderId="13" xfId="1" applyFont="1" applyFill="1" applyBorder="1" applyAlignment="1" applyProtection="1">
      <alignment horizontal="left" vertical="top"/>
      <protection locked="0"/>
    </xf>
    <xf numFmtId="0" fontId="39" fillId="0" borderId="14" xfId="1" applyFont="1" applyFill="1" applyBorder="1" applyAlignment="1" applyProtection="1">
      <alignment horizontal="left" vertical="top"/>
      <protection locked="0"/>
    </xf>
    <xf numFmtId="0" fontId="26" fillId="0" borderId="5" xfId="1" quotePrefix="1" applyFont="1" applyFill="1" applyBorder="1" applyAlignment="1" applyProtection="1">
      <alignment horizontal="right" vertical="center"/>
      <protection locked="0"/>
    </xf>
    <xf numFmtId="0" fontId="26" fillId="0" borderId="5" xfId="1" quotePrefix="1" applyFont="1" applyFill="1" applyBorder="1" applyAlignment="1" applyProtection="1">
      <alignment horizontal="center" vertical="center"/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4" fillId="7" borderId="20" xfId="7" applyFont="1" applyFill="1" applyBorder="1" applyAlignment="1" applyProtection="1">
      <alignment horizontal="justify" vertical="top" wrapText="1"/>
      <protection locked="0"/>
    </xf>
    <xf numFmtId="0" fontId="5" fillId="7" borderId="0" xfId="7" applyFont="1" applyFill="1" applyBorder="1" applyAlignment="1" applyProtection="1">
      <alignment horizontal="justify" vertical="center" wrapText="1"/>
    </xf>
    <xf numFmtId="0" fontId="10" fillId="7" borderId="0" xfId="7" applyFont="1" applyFill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11" fillId="0" borderId="15" xfId="1" applyFont="1" applyFill="1" applyBorder="1" applyAlignment="1" applyProtection="1">
      <alignment vertical="center"/>
      <protection locked="0"/>
    </xf>
    <xf numFmtId="0" fontId="11" fillId="0" borderId="15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6" fillId="0" borderId="2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justify" vertical="top" wrapText="1"/>
    </xf>
    <xf numFmtId="49" fontId="26" fillId="0" borderId="5" xfId="1" applyNumberFormat="1" applyFont="1" applyFill="1" applyBorder="1" applyAlignment="1" applyProtection="1">
      <alignment horizontal="center" vertical="center"/>
      <protection locked="0"/>
    </xf>
    <xf numFmtId="0" fontId="10" fillId="7" borderId="0" xfId="1" applyFont="1" applyFill="1" applyBorder="1" applyAlignment="1" applyProtection="1">
      <alignment horizontal="left" vertical="top"/>
    </xf>
    <xf numFmtId="0" fontId="4" fillId="7" borderId="8" xfId="1" applyFont="1" applyFill="1" applyBorder="1" applyAlignment="1" applyProtection="1">
      <alignment horizontal="center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2" borderId="4" xfId="1" applyFont="1" applyFill="1" applyBorder="1" applyAlignment="1" applyProtection="1">
      <alignment horizontal="left" vertical="center" wrapText="1"/>
    </xf>
    <xf numFmtId="49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5" fillId="0" borderId="22" xfId="1" applyFont="1" applyFill="1" applyBorder="1" applyAlignment="1" applyProtection="1">
      <alignment horizontal="center" vertical="center" wrapText="1"/>
    </xf>
    <xf numFmtId="0" fontId="5" fillId="0" borderId="19" xfId="1" applyFont="1" applyFill="1" applyBorder="1" applyAlignment="1" applyProtection="1">
      <alignment horizontal="center" vertical="center" wrapText="1"/>
    </xf>
    <xf numFmtId="0" fontId="5" fillId="0" borderId="19" xfId="1" applyFont="1" applyFill="1" applyBorder="1" applyAlignment="1" applyProtection="1">
      <alignment horizontal="center" vertical="center"/>
    </xf>
    <xf numFmtId="0" fontId="6" fillId="0" borderId="19" xfId="1" applyFont="1" applyFill="1" applyBorder="1" applyProtection="1"/>
    <xf numFmtId="0" fontId="6" fillId="0" borderId="2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6" fillId="0" borderId="21" xfId="1" applyFont="1" applyFill="1" applyBorder="1" applyProtection="1"/>
    <xf numFmtId="0" fontId="5" fillId="0" borderId="24" xfId="1" applyFont="1" applyFill="1" applyBorder="1" applyAlignment="1" applyProtection="1">
      <alignment horizontal="center" vertical="center"/>
    </xf>
    <xf numFmtId="0" fontId="6" fillId="0" borderId="24" xfId="1" applyFont="1" applyFill="1" applyBorder="1" applyProtection="1"/>
    <xf numFmtId="0" fontId="7" fillId="0" borderId="24" xfId="1" applyFont="1" applyFill="1" applyBorder="1" applyProtection="1"/>
    <xf numFmtId="0" fontId="7" fillId="0" borderId="0" xfId="1" applyFont="1" applyFill="1" applyBorder="1" applyProtection="1"/>
    <xf numFmtId="0" fontId="6" fillId="0" borderId="30" xfId="1" applyFont="1" applyFill="1" applyBorder="1" applyProtection="1"/>
    <xf numFmtId="0" fontId="6" fillId="0" borderId="15" xfId="1" applyFont="1" applyFill="1" applyBorder="1" applyProtection="1"/>
    <xf numFmtId="0" fontId="6" fillId="0" borderId="27" xfId="1" applyFont="1" applyFill="1" applyBorder="1" applyProtection="1"/>
    <xf numFmtId="0" fontId="7" fillId="0" borderId="24" xfId="1" applyFont="1" applyFill="1" applyBorder="1" applyAlignment="1" applyProtection="1">
      <alignment horizontal="left" vertical="center"/>
    </xf>
    <xf numFmtId="0" fontId="6" fillId="0" borderId="24" xfId="1" applyFont="1" applyFill="1" applyBorder="1" applyAlignment="1" applyProtection="1">
      <alignment horizontal="left" vertical="center"/>
    </xf>
    <xf numFmtId="0" fontId="6" fillId="0" borderId="24" xfId="1" applyFont="1" applyFill="1" applyBorder="1" applyAlignment="1" applyProtection="1">
      <alignment vertical="center"/>
    </xf>
    <xf numFmtId="0" fontId="6" fillId="0" borderId="21" xfId="1" applyFont="1" applyFill="1" applyBorder="1" applyAlignment="1" applyProtection="1">
      <alignment vertical="center"/>
    </xf>
    <xf numFmtId="167" fontId="5" fillId="0" borderId="21" xfId="1" applyNumberFormat="1" applyFont="1" applyFill="1" applyBorder="1" applyAlignment="1" applyProtection="1">
      <alignment horizontal="center" vertical="center"/>
    </xf>
    <xf numFmtId="0" fontId="10" fillId="0" borderId="27" xfId="1" applyFont="1" applyFill="1" applyBorder="1" applyAlignment="1" applyProtection="1">
      <alignment horizontal="left" vertical="top"/>
      <protection locked="0"/>
    </xf>
    <xf numFmtId="0" fontId="10" fillId="0" borderId="21" xfId="1" applyFont="1" applyFill="1" applyBorder="1" applyAlignment="1" applyProtection="1">
      <alignment horizontal="left" vertical="top"/>
    </xf>
    <xf numFmtId="0" fontId="10" fillId="0" borderId="32" xfId="1" applyFont="1" applyFill="1" applyBorder="1" applyAlignment="1" applyProtection="1">
      <alignment horizontal="center" vertical="top"/>
    </xf>
    <xf numFmtId="0" fontId="10" fillId="0" borderId="32" xfId="1" applyFont="1" applyFill="1" applyBorder="1" applyAlignment="1" applyProtection="1">
      <alignment horizontal="center" vertical="center"/>
    </xf>
    <xf numFmtId="0" fontId="39" fillId="0" borderId="27" xfId="1" applyFont="1" applyFill="1" applyBorder="1" applyAlignment="1" applyProtection="1">
      <alignment horizontal="left" vertical="top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 applyProtection="1">
      <alignment horizontal="right" vertical="center" wrapText="1"/>
    </xf>
    <xf numFmtId="0" fontId="6" fillId="0" borderId="21" xfId="1" applyFont="1" applyFill="1" applyBorder="1" applyAlignment="1" applyProtection="1">
      <alignment horizontal="justify" vertical="center" wrapText="1"/>
    </xf>
    <xf numFmtId="0" fontId="6" fillId="0" borderId="24" xfId="1" applyFont="1" applyFill="1" applyBorder="1" applyAlignment="1" applyProtection="1">
      <alignment horizontal="justify" vertical="center" wrapText="1"/>
    </xf>
    <xf numFmtId="14" fontId="26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4" xfId="1" applyFont="1" applyFill="1" applyBorder="1" applyAlignment="1" applyProtection="1">
      <alignment horizontal="right" vertical="top" wrapText="1"/>
    </xf>
    <xf numFmtId="0" fontId="6" fillId="0" borderId="21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Protection="1">
      <protection locked="0"/>
    </xf>
    <xf numFmtId="49" fontId="7" fillId="0" borderId="24" xfId="1" applyNumberFormat="1" applyFont="1" applyFill="1" applyBorder="1" applyAlignment="1" applyProtection="1">
      <alignment horizontal="left" vertical="center"/>
    </xf>
    <xf numFmtId="0" fontId="6" fillId="0" borderId="24" xfId="1" applyFont="1" applyFill="1" applyBorder="1" applyAlignment="1" applyProtection="1">
      <alignment horizontal="right" vertical="center"/>
    </xf>
    <xf numFmtId="0" fontId="6" fillId="0" borderId="24" xfId="1" applyFont="1" applyFill="1" applyBorder="1" applyAlignment="1" applyProtection="1">
      <alignment horizontal="right" vertical="top"/>
    </xf>
    <xf numFmtId="0" fontId="10" fillId="0" borderId="24" xfId="1" applyFont="1" applyFill="1" applyBorder="1" applyAlignment="1" applyProtection="1">
      <alignment horizontal="right" vertical="top" wrapText="1"/>
    </xf>
    <xf numFmtId="0" fontId="10" fillId="0" borderId="21" xfId="1" applyFont="1" applyFill="1" applyBorder="1" applyAlignment="1" applyProtection="1">
      <alignment horizontal="left" vertical="top" wrapText="1"/>
    </xf>
    <xf numFmtId="0" fontId="6" fillId="0" borderId="24" xfId="1" applyFont="1" applyFill="1" applyBorder="1" applyAlignment="1" applyProtection="1">
      <alignment vertical="center" wrapText="1"/>
    </xf>
    <xf numFmtId="0" fontId="28" fillId="0" borderId="38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/>
    </xf>
    <xf numFmtId="0" fontId="4" fillId="7" borderId="32" xfId="1" applyFont="1" applyFill="1" applyBorder="1" applyAlignment="1" applyProtection="1">
      <alignment horizontal="center" vertical="center"/>
    </xf>
    <xf numFmtId="0" fontId="4" fillId="0" borderId="25" xfId="1" applyFont="1" applyFill="1" applyBorder="1" applyAlignment="1" applyProtection="1">
      <alignment horizontal="center" vertical="center"/>
      <protection locked="0"/>
    </xf>
    <xf numFmtId="0" fontId="5" fillId="7" borderId="31" xfId="1" applyFont="1" applyFill="1" applyBorder="1" applyAlignment="1" applyProtection="1">
      <alignment horizontal="center" vertical="center"/>
    </xf>
    <xf numFmtId="0" fontId="5" fillId="7" borderId="21" xfId="1" applyFont="1" applyFill="1" applyBorder="1" applyProtection="1"/>
    <xf numFmtId="0" fontId="5" fillId="7" borderId="24" xfId="1" applyFont="1" applyFill="1" applyBorder="1" applyAlignment="1" applyProtection="1">
      <alignment horizontal="center" vertical="center"/>
    </xf>
    <xf numFmtId="0" fontId="5" fillId="7" borderId="21" xfId="1" applyFont="1" applyFill="1" applyBorder="1" applyAlignment="1" applyProtection="1">
      <alignment vertical="center"/>
    </xf>
    <xf numFmtId="0" fontId="5" fillId="7" borderId="33" xfId="1" applyFont="1" applyFill="1" applyBorder="1" applyAlignment="1" applyProtection="1">
      <alignment horizontal="center" vertical="center"/>
    </xf>
    <xf numFmtId="0" fontId="23" fillId="7" borderId="34" xfId="1" applyFont="1" applyFill="1" applyBorder="1" applyProtection="1"/>
    <xf numFmtId="0" fontId="5" fillId="7" borderId="34" xfId="1" applyFont="1" applyFill="1" applyBorder="1" applyAlignment="1" applyProtection="1">
      <alignment wrapText="1"/>
    </xf>
    <xf numFmtId="0" fontId="6" fillId="7" borderId="44" xfId="1" applyFont="1" applyFill="1" applyBorder="1" applyAlignment="1" applyProtection="1">
      <alignment horizontal="center" wrapText="1"/>
    </xf>
    <xf numFmtId="165" fontId="6" fillId="7" borderId="34" xfId="1" applyNumberFormat="1" applyFont="1" applyFill="1" applyBorder="1" applyAlignment="1" applyProtection="1">
      <alignment horizontal="center" vertical="center" wrapText="1"/>
    </xf>
    <xf numFmtId="0" fontId="23" fillId="0" borderId="35" xfId="1" applyFont="1" applyFill="1" applyBorder="1" applyProtection="1"/>
    <xf numFmtId="0" fontId="7" fillId="0" borderId="36" xfId="7" applyFont="1" applyFill="1" applyBorder="1" applyAlignment="1" applyProtection="1">
      <alignment horizontal="left" vertical="center"/>
    </xf>
    <xf numFmtId="0" fontId="7" fillId="0" borderId="37" xfId="7" applyFont="1" applyFill="1" applyBorder="1" applyAlignment="1" applyProtection="1">
      <alignment horizontal="left" vertical="center"/>
    </xf>
    <xf numFmtId="0" fontId="6" fillId="0" borderId="19" xfId="18" applyFont="1" applyBorder="1" applyAlignment="1" applyProtection="1">
      <alignment horizontal="center" vertical="center" wrapText="1"/>
    </xf>
    <xf numFmtId="1" fontId="14" fillId="0" borderId="38" xfId="7" applyNumberFormat="1" applyFont="1" applyFill="1" applyBorder="1" applyAlignment="1" applyProtection="1">
      <alignment horizontal="center" vertical="center"/>
    </xf>
    <xf numFmtId="0" fontId="9" fillId="0" borderId="15" xfId="7" applyFont="1" applyFill="1" applyBorder="1" applyAlignment="1" applyProtection="1">
      <alignment horizontal="center" vertical="center" wrapText="1"/>
    </xf>
    <xf numFmtId="0" fontId="9" fillId="0" borderId="13" xfId="7" applyFont="1" applyFill="1" applyBorder="1" applyAlignment="1" applyProtection="1">
      <alignment horizontal="center" vertical="center" wrapText="1"/>
    </xf>
    <xf numFmtId="1" fontId="9" fillId="0" borderId="32" xfId="7" applyNumberFormat="1" applyFont="1" applyFill="1" applyBorder="1" applyAlignment="1" applyProtection="1">
      <alignment horizontal="center" vertical="center"/>
    </xf>
    <xf numFmtId="1" fontId="9" fillId="0" borderId="40" xfId="7" applyNumberFormat="1" applyFont="1" applyFill="1" applyBorder="1" applyAlignment="1" applyProtection="1">
      <alignment horizontal="center" vertical="center"/>
    </xf>
    <xf numFmtId="0" fontId="18" fillId="0" borderId="32" xfId="7" applyFont="1" applyFill="1" applyBorder="1" applyAlignment="1" applyProtection="1">
      <alignment horizontal="center" vertical="center"/>
    </xf>
    <xf numFmtId="0" fontId="9" fillId="0" borderId="29" xfId="7" applyFont="1" applyFill="1" applyBorder="1" applyAlignment="1" applyProtection="1">
      <alignment horizontal="left" vertical="center"/>
    </xf>
    <xf numFmtId="0" fontId="18" fillId="0" borderId="32" xfId="7" applyFont="1" applyFill="1" applyBorder="1" applyAlignment="1" applyProtection="1">
      <alignment horizontal="center" vertical="center"/>
      <protection locked="0"/>
    </xf>
    <xf numFmtId="0" fontId="4" fillId="0" borderId="15" xfId="7" applyFont="1" applyFill="1" applyBorder="1" applyAlignment="1" applyProtection="1">
      <alignment vertical="center"/>
      <protection locked="0"/>
    </xf>
    <xf numFmtId="1" fontId="4" fillId="0" borderId="27" xfId="7" applyNumberFormat="1" applyFont="1" applyFill="1" applyBorder="1" applyAlignment="1" applyProtection="1">
      <alignment horizontal="center" vertical="center"/>
      <protection locked="0"/>
    </xf>
    <xf numFmtId="0" fontId="9" fillId="0" borderId="32" xfId="7" applyFont="1" applyFill="1" applyBorder="1" applyAlignment="1" applyProtection="1">
      <alignment horizontal="center" vertical="center"/>
      <protection locked="0"/>
    </xf>
    <xf numFmtId="1" fontId="4" fillId="0" borderId="42" xfId="7" applyNumberFormat="1" applyFont="1" applyFill="1" applyBorder="1" applyAlignment="1" applyProtection="1">
      <alignment horizontal="center" vertical="center" wrapText="1"/>
      <protection locked="0"/>
    </xf>
    <xf numFmtId="1" fontId="4" fillId="0" borderId="25" xfId="7" applyNumberFormat="1" applyFont="1" applyFill="1" applyBorder="1" applyAlignment="1" applyProtection="1">
      <alignment horizontal="center" vertical="center"/>
      <protection locked="0"/>
    </xf>
    <xf numFmtId="1" fontId="6" fillId="6" borderId="21" xfId="7" applyNumberFormat="1" applyFont="1" applyFill="1" applyBorder="1" applyAlignment="1" applyProtection="1">
      <alignment horizontal="center" vertical="center"/>
      <protection locked="0"/>
    </xf>
    <xf numFmtId="1" fontId="4" fillId="0" borderId="29" xfId="7" applyNumberFormat="1" applyFont="1" applyFill="1" applyBorder="1" applyAlignment="1" applyProtection="1">
      <alignment horizontal="center" vertical="center"/>
      <protection locked="0"/>
    </xf>
    <xf numFmtId="1" fontId="4" fillId="0" borderId="25" xfId="7" applyNumberFormat="1" applyFont="1" applyFill="1" applyBorder="1" applyAlignment="1" applyProtection="1">
      <alignment horizontal="center" vertical="center" wrapText="1"/>
      <protection locked="0"/>
    </xf>
    <xf numFmtId="1" fontId="6" fillId="6" borderId="25" xfId="7" applyNumberFormat="1" applyFont="1" applyFill="1" applyBorder="1" applyAlignment="1" applyProtection="1">
      <alignment horizontal="center" vertical="center"/>
      <protection locked="0"/>
    </xf>
    <xf numFmtId="0" fontId="9" fillId="0" borderId="15" xfId="7" applyFont="1" applyFill="1" applyBorder="1" applyAlignment="1" applyProtection="1">
      <alignment horizontal="left" vertical="center"/>
      <protection locked="0"/>
    </xf>
    <xf numFmtId="1" fontId="6" fillId="0" borderId="27" xfId="7" applyNumberFormat="1" applyFont="1" applyFill="1" applyBorder="1" applyAlignment="1" applyProtection="1">
      <alignment horizontal="center" vertical="center"/>
      <protection locked="0"/>
    </xf>
    <xf numFmtId="1" fontId="7" fillId="6" borderId="25" xfId="7" applyNumberFormat="1" applyFont="1" applyFill="1" applyBorder="1" applyAlignment="1" applyProtection="1">
      <alignment horizontal="center" vertical="center"/>
      <protection locked="0"/>
    </xf>
    <xf numFmtId="0" fontId="9" fillId="0" borderId="32" xfId="7" applyFont="1" applyFill="1" applyBorder="1" applyAlignment="1" applyProtection="1">
      <alignment horizontal="left" vertical="center" wrapText="1"/>
      <protection locked="0"/>
    </xf>
    <xf numFmtId="1" fontId="7" fillId="0" borderId="21" xfId="7" applyNumberFormat="1" applyFont="1" applyFill="1" applyBorder="1" applyAlignment="1" applyProtection="1">
      <alignment horizontal="center" vertical="center"/>
      <protection locked="0"/>
    </xf>
    <xf numFmtId="0" fontId="10" fillId="2" borderId="39" xfId="1" applyFont="1" applyFill="1" applyBorder="1" applyAlignment="1" applyProtection="1">
      <alignment horizontal="center" vertical="center"/>
    </xf>
    <xf numFmtId="0" fontId="4" fillId="2" borderId="40" xfId="1" applyFont="1" applyFill="1" applyBorder="1" applyAlignment="1" applyProtection="1">
      <alignment horizontal="left" vertical="center" wrapText="1"/>
      <protection locked="0"/>
    </xf>
    <xf numFmtId="0" fontId="4" fillId="2" borderId="25" xfId="1" applyFont="1" applyFill="1" applyBorder="1" applyAlignment="1" applyProtection="1">
      <alignment horizontal="left" vertical="center" wrapText="1"/>
      <protection locked="0"/>
    </xf>
    <xf numFmtId="0" fontId="4" fillId="0" borderId="25" xfId="1" applyFont="1" applyFill="1" applyBorder="1" applyAlignment="1" applyProtection="1">
      <alignment horizontal="left" vertical="center" wrapText="1"/>
      <protection locked="0"/>
    </xf>
    <xf numFmtId="0" fontId="10" fillId="2" borderId="32" xfId="1" applyFont="1" applyFill="1" applyBorder="1" applyAlignment="1" applyProtection="1">
      <alignment horizontal="center" vertical="center"/>
      <protection locked="0"/>
    </xf>
    <xf numFmtId="0" fontId="6" fillId="0" borderId="32" xfId="1" applyFont="1" applyFill="1" applyBorder="1" applyAlignment="1" applyProtection="1">
      <alignment horizontal="center" vertical="center" wrapText="1"/>
    </xf>
    <xf numFmtId="0" fontId="6" fillId="0" borderId="25" xfId="1" applyFont="1" applyFill="1" applyBorder="1" applyAlignment="1" applyProtection="1">
      <alignment horizontal="center" vertical="center" wrapText="1"/>
    </xf>
    <xf numFmtId="3" fontId="29" fillId="8" borderId="25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47" xfId="1" applyFont="1" applyFill="1" applyBorder="1" applyAlignment="1" applyProtection="1">
      <alignment horizontal="center" vertical="center" wrapText="1"/>
    </xf>
    <xf numFmtId="0" fontId="6" fillId="0" borderId="48" xfId="1" applyFont="1" applyFill="1" applyBorder="1" applyAlignment="1" applyProtection="1">
      <alignment horizontal="justify" vertical="center" wrapText="1"/>
    </xf>
    <xf numFmtId="0" fontId="6" fillId="2" borderId="48" xfId="7" applyFont="1" applyFill="1" applyBorder="1" applyAlignment="1" applyProtection="1">
      <alignment horizontal="center" vertical="center"/>
      <protection locked="0"/>
    </xf>
    <xf numFmtId="3" fontId="29" fillId="8" borderId="49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50" xfId="1" applyFont="1" applyFill="1" applyBorder="1" applyAlignment="1" applyProtection="1">
      <alignment horizontal="center" vertical="center" wrapText="1"/>
    </xf>
    <xf numFmtId="0" fontId="6" fillId="0" borderId="51" xfId="1" applyFont="1" applyFill="1" applyBorder="1" applyAlignment="1" applyProtection="1">
      <alignment horizontal="justify" vertical="center" wrapText="1"/>
    </xf>
    <xf numFmtId="0" fontId="6" fillId="2" borderId="51" xfId="7" applyFont="1" applyFill="1" applyBorder="1" applyAlignment="1" applyProtection="1">
      <alignment horizontal="center" vertical="center"/>
      <protection locked="0"/>
    </xf>
    <xf numFmtId="3" fontId="29" fillId="8" borderId="52" xfId="0" applyNumberFormat="1" applyFont="1" applyFill="1" applyBorder="1" applyAlignment="1" applyProtection="1">
      <alignment horizontal="right" vertical="center" wrapText="1" indent="2"/>
      <protection locked="0"/>
    </xf>
    <xf numFmtId="3" fontId="29" fillId="8" borderId="25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32" xfId="1" applyFont="1" applyFill="1" applyBorder="1" applyAlignment="1" applyProtection="1">
      <alignment horizontal="center" vertical="center"/>
    </xf>
    <xf numFmtId="0" fontId="6" fillId="0" borderId="32" xfId="1" applyFont="1" applyFill="1" applyBorder="1" applyAlignment="1" applyProtection="1">
      <alignment horizontal="center" vertical="center"/>
      <protection locked="0"/>
    </xf>
    <xf numFmtId="0" fontId="6" fillId="0" borderId="32" xfId="1" applyFont="1" applyFill="1" applyBorder="1" applyAlignment="1" applyProtection="1">
      <alignment horizontal="center" vertical="center" wrapText="1"/>
      <protection locked="0"/>
    </xf>
    <xf numFmtId="0" fontId="9" fillId="0" borderId="47" xfId="7" applyFont="1" applyFill="1" applyBorder="1" applyAlignment="1" applyProtection="1">
      <alignment horizontal="left" vertical="center" wrapText="1"/>
      <protection locked="0"/>
    </xf>
    <xf numFmtId="1" fontId="9" fillId="0" borderId="48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8" xfId="7" applyNumberFormat="1" applyFont="1" applyFill="1" applyBorder="1" applyAlignment="1" applyProtection="1">
      <alignment horizontal="center" vertical="center" wrapText="1"/>
      <protection locked="0"/>
    </xf>
    <xf numFmtId="4" fontId="4" fillId="8" borderId="48" xfId="7" applyNumberFormat="1" applyFont="1" applyFill="1" applyBorder="1" applyAlignment="1" applyProtection="1">
      <alignment horizontal="right" vertical="center"/>
      <protection locked="0"/>
    </xf>
    <xf numFmtId="4" fontId="4" fillId="0" borderId="34" xfId="7" applyNumberFormat="1" applyFont="1" applyFill="1" applyBorder="1" applyAlignment="1" applyProtection="1">
      <alignment horizontal="right" vertical="center"/>
      <protection locked="0"/>
    </xf>
    <xf numFmtId="1" fontId="7" fillId="0" borderId="35" xfId="7" applyNumberFormat="1" applyFont="1" applyFill="1" applyBorder="1" applyAlignment="1" applyProtection="1">
      <alignment horizontal="center" vertical="center"/>
      <protection locked="0"/>
    </xf>
    <xf numFmtId="0" fontId="10" fillId="2" borderId="50" xfId="1" applyFont="1" applyFill="1" applyBorder="1" applyAlignment="1" applyProtection="1">
      <alignment horizontal="center" vertical="center"/>
    </xf>
    <xf numFmtId="0" fontId="10" fillId="2" borderId="55" xfId="1" applyFont="1" applyFill="1" applyBorder="1" applyAlignment="1" applyProtection="1">
      <alignment horizontal="center" vertical="center" wrapText="1"/>
    </xf>
    <xf numFmtId="0" fontId="10" fillId="0" borderId="55" xfId="1" applyFont="1" applyFill="1" applyBorder="1" applyAlignment="1" applyProtection="1">
      <alignment horizontal="center" vertical="center" wrapText="1"/>
    </xf>
    <xf numFmtId="0" fontId="10" fillId="2" borderId="52" xfId="1" applyFont="1" applyFill="1" applyBorder="1" applyAlignment="1" applyProtection="1">
      <alignment horizontal="center" vertical="center" wrapText="1"/>
    </xf>
    <xf numFmtId="0" fontId="10" fillId="0" borderId="47" xfId="1" applyFont="1" applyFill="1" applyBorder="1" applyAlignment="1" applyProtection="1">
      <alignment horizontal="center" vertical="center" wrapText="1"/>
    </xf>
    <xf numFmtId="0" fontId="10" fillId="0" borderId="53" xfId="1" applyFont="1" applyFill="1" applyBorder="1" applyAlignment="1" applyProtection="1">
      <alignment horizontal="left" vertical="center" wrapText="1"/>
    </xf>
    <xf numFmtId="49" fontId="4" fillId="0" borderId="48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48" xfId="1" applyFont="1" applyFill="1" applyBorder="1" applyAlignment="1" applyProtection="1">
      <alignment horizontal="center" vertical="center" wrapText="1"/>
    </xf>
    <xf numFmtId="3" fontId="4" fillId="0" borderId="4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49" xfId="1" applyFont="1" applyFill="1" applyBorder="1" applyAlignment="1" applyProtection="1">
      <alignment horizontal="left" vertical="center" wrapText="1"/>
      <protection locked="0"/>
    </xf>
    <xf numFmtId="0" fontId="10" fillId="2" borderId="47" xfId="1" applyFont="1" applyFill="1" applyBorder="1" applyAlignment="1" applyProtection="1">
      <alignment horizontal="center" vertical="center"/>
      <protection locked="0"/>
    </xf>
    <xf numFmtId="0" fontId="6" fillId="2" borderId="48" xfId="1" applyFont="1" applyFill="1" applyBorder="1" applyAlignment="1" applyProtection="1">
      <alignment horizontal="left" vertical="center" wrapText="1"/>
      <protection locked="0"/>
    </xf>
    <xf numFmtId="49" fontId="4" fillId="0" borderId="48" xfId="1" applyNumberFormat="1" applyFont="1" applyFill="1" applyBorder="1" applyAlignment="1" applyProtection="1">
      <alignment horizontal="center" vertical="center"/>
      <protection locked="0"/>
    </xf>
    <xf numFmtId="0" fontId="4" fillId="0" borderId="48" xfId="1" applyFont="1" applyFill="1" applyBorder="1" applyAlignment="1" applyProtection="1">
      <alignment horizontal="center" vertical="center"/>
      <protection locked="0"/>
    </xf>
    <xf numFmtId="3" fontId="4" fillId="2" borderId="48" xfId="1" applyNumberFormat="1" applyFont="1" applyFill="1" applyBorder="1" applyAlignment="1" applyProtection="1">
      <alignment horizontal="right" vertical="center" wrapText="1" indent="1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3" fontId="6" fillId="8" borderId="49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7" applyFont="1" applyFill="1" applyBorder="1" applyAlignment="1" applyProtection="1">
      <alignment horizontal="center" vertical="center"/>
      <protection locked="0"/>
    </xf>
    <xf numFmtId="14" fontId="6" fillId="0" borderId="11" xfId="7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vertical="center" wrapText="1"/>
    </xf>
    <xf numFmtId="0" fontId="8" fillId="0" borderId="20" xfId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left" vertical="center"/>
      <protection locked="0"/>
    </xf>
    <xf numFmtId="0" fontId="8" fillId="0" borderId="20" xfId="1" applyFont="1" applyFill="1" applyBorder="1" applyAlignment="1" applyProtection="1">
      <alignment horizontal="center" vertical="center" wrapText="1"/>
    </xf>
    <xf numFmtId="0" fontId="6" fillId="3" borderId="20" xfId="7" applyFont="1" applyFill="1" applyBorder="1" applyAlignment="1" applyProtection="1">
      <alignment horizontal="center" wrapText="1"/>
      <protection locked="0"/>
    </xf>
    <xf numFmtId="0" fontId="6" fillId="3" borderId="20" xfId="7" applyFont="1" applyFill="1" applyBorder="1" applyAlignment="1" applyProtection="1">
      <alignment vertical="center" wrapText="1"/>
      <protection locked="0"/>
    </xf>
    <xf numFmtId="0" fontId="5" fillId="7" borderId="0" xfId="7" applyFont="1" applyFill="1" applyBorder="1" applyAlignment="1" applyProtection="1">
      <alignment vertical="center" wrapText="1"/>
      <protection locked="0"/>
    </xf>
    <xf numFmtId="0" fontId="5" fillId="7" borderId="7" xfId="7" applyFont="1" applyFill="1" applyBorder="1" applyAlignment="1" applyProtection="1">
      <alignment vertical="center" wrapText="1"/>
      <protection locked="0"/>
    </xf>
    <xf numFmtId="0" fontId="5" fillId="0" borderId="40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wrapText="1"/>
    </xf>
    <xf numFmtId="0" fontId="6" fillId="0" borderId="10" xfId="1" applyFont="1" applyFill="1" applyBorder="1" applyProtection="1"/>
    <xf numFmtId="0" fontId="22" fillId="0" borderId="3" xfId="1" applyFont="1" applyFill="1" applyBorder="1" applyAlignment="1" applyProtection="1">
      <alignment horizontal="center" vertical="center" wrapText="1"/>
    </xf>
    <xf numFmtId="0" fontId="6" fillId="0" borderId="0" xfId="7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top"/>
    </xf>
    <xf numFmtId="0" fontId="10" fillId="0" borderId="5" xfId="1" applyFont="1" applyFill="1" applyBorder="1" applyAlignment="1" applyProtection="1">
      <alignment horizontal="left" vertical="top"/>
    </xf>
    <xf numFmtId="0" fontId="10" fillId="0" borderId="6" xfId="1" applyFont="1" applyFill="1" applyBorder="1" applyAlignment="1" applyProtection="1">
      <alignment horizontal="left" vertical="top"/>
    </xf>
    <xf numFmtId="0" fontId="10" fillId="0" borderId="29" xfId="1" applyFont="1" applyFill="1" applyBorder="1" applyAlignment="1" applyProtection="1">
      <alignment horizontal="left" vertical="top"/>
    </xf>
    <xf numFmtId="0" fontId="6" fillId="0" borderId="8" xfId="1" applyFont="1" applyFill="1" applyBorder="1" applyAlignment="1" applyProtection="1">
      <alignment horizontal="justify" vertical="top" wrapText="1"/>
      <protection locked="0"/>
    </xf>
    <xf numFmtId="0" fontId="6" fillId="0" borderId="2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0" borderId="26" xfId="1" applyFont="1" applyFill="1" applyBorder="1" applyAlignment="1" applyProtection="1">
      <alignment horizontal="left" vertical="top"/>
    </xf>
    <xf numFmtId="0" fontId="10" fillId="0" borderId="31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32" fillId="0" borderId="30" xfId="1" applyFont="1" applyFill="1" applyBorder="1" applyAlignment="1" applyProtection="1">
      <alignment horizontal="justify" vertical="top" wrapText="1"/>
      <protection locked="0"/>
    </xf>
    <xf numFmtId="0" fontId="32" fillId="0" borderId="15" xfId="1" applyFont="1" applyFill="1" applyBorder="1" applyAlignment="1" applyProtection="1">
      <alignment horizontal="justify" vertical="top" wrapText="1"/>
      <protection locked="0"/>
    </xf>
    <xf numFmtId="0" fontId="32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30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27" xfId="1" applyFont="1" applyFill="1" applyBorder="1" applyAlignment="1" applyProtection="1">
      <alignment horizontal="justify" vertical="top" wrapText="1"/>
      <protection locked="0"/>
    </xf>
    <xf numFmtId="0" fontId="6" fillId="0" borderId="30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8" borderId="13" xfId="1" applyFont="1" applyFill="1" applyBorder="1" applyAlignment="1" applyProtection="1">
      <alignment horizontal="left" vertical="center"/>
      <protection locked="0"/>
    </xf>
    <xf numFmtId="0" fontId="6" fillId="8" borderId="15" xfId="1" applyFont="1" applyFill="1" applyBorder="1" applyAlignment="1" applyProtection="1">
      <alignment horizontal="left" vertical="center"/>
      <protection locked="0"/>
    </xf>
    <xf numFmtId="0" fontId="6" fillId="8" borderId="14" xfId="1" applyFont="1" applyFill="1" applyBorder="1" applyAlignment="1" applyProtection="1">
      <alignment horizontal="left" vertical="center"/>
      <protection locked="0"/>
    </xf>
    <xf numFmtId="0" fontId="6" fillId="8" borderId="13" xfId="1" applyFont="1" applyFill="1" applyBorder="1" applyAlignment="1" applyProtection="1">
      <alignment horizontal="justify" vertical="top" wrapText="1"/>
      <protection locked="0"/>
    </xf>
    <xf numFmtId="0" fontId="6" fillId="8" borderId="14" xfId="1" applyFont="1" applyFill="1" applyBorder="1" applyAlignment="1" applyProtection="1">
      <alignment horizontal="justify" vertical="top" wrapText="1"/>
      <protection locked="0"/>
    </xf>
    <xf numFmtId="0" fontId="6" fillId="8" borderId="27" xfId="1" applyFont="1" applyFill="1" applyBorder="1" applyAlignment="1" applyProtection="1">
      <alignment horizontal="justify" vertical="top" wrapText="1"/>
      <protection locked="0"/>
    </xf>
    <xf numFmtId="0" fontId="33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49" fontId="6" fillId="0" borderId="7" xfId="1" applyNumberFormat="1" applyFont="1" applyFill="1" applyBorder="1" applyAlignment="1" applyProtection="1">
      <alignment horizontal="justify" vertical="center"/>
    </xf>
    <xf numFmtId="0" fontId="34" fillId="0" borderId="0" xfId="1" applyFont="1" applyFill="1" applyAlignment="1" applyProtection="1">
      <alignment horizontal="center" vertical="top" wrapText="1"/>
    </xf>
    <xf numFmtId="0" fontId="7" fillId="0" borderId="31" xfId="1" applyFont="1" applyFill="1" applyBorder="1" applyAlignment="1" applyProtection="1">
      <alignment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7" fillId="0" borderId="26" xfId="1" applyFont="1" applyFill="1" applyBorder="1" applyAlignment="1" applyProtection="1">
      <alignment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7" fillId="0" borderId="15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29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25" xfId="1" applyNumberFormat="1" applyFont="1" applyFill="1" applyBorder="1" applyAlignment="1" applyProtection="1">
      <alignment horizontal="right" vertical="center" indent="1"/>
      <protection locked="0"/>
    </xf>
    <xf numFmtId="0" fontId="7" fillId="0" borderId="28" xfId="1" applyFont="1" applyFill="1" applyBorder="1" applyAlignment="1" applyProtection="1">
      <alignment horizontal="center" vertical="center" wrapText="1"/>
    </xf>
    <xf numFmtId="166" fontId="7" fillId="8" borderId="8" xfId="1" applyNumberFormat="1" applyFont="1" applyFill="1" applyBorder="1" applyAlignment="1" applyProtection="1">
      <alignment horizontal="right" vertical="center" indent="1"/>
      <protection locked="0"/>
    </xf>
    <xf numFmtId="166" fontId="7" fillId="8" borderId="25" xfId="1" applyNumberFormat="1" applyFont="1" applyFill="1" applyBorder="1" applyAlignment="1" applyProtection="1">
      <alignment horizontal="right" vertical="center" indent="1"/>
      <protection locked="0"/>
    </xf>
    <xf numFmtId="166" fontId="7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7" fillId="8" borderId="5" xfId="1" applyNumberFormat="1" applyFont="1" applyFill="1" applyBorder="1" applyAlignment="1" applyProtection="1">
      <alignment horizontal="right" vertical="center" indent="1"/>
      <protection locked="0"/>
    </xf>
    <xf numFmtId="166" fontId="7" fillId="8" borderId="6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0" borderId="7" xfId="1" applyFont="1" applyFill="1" applyBorder="1" applyAlignment="1" applyProtection="1">
      <alignment horizontal="justify" vertical="center" wrapText="1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34" fillId="4" borderId="0" xfId="1" applyFont="1" applyFill="1" applyAlignment="1" applyProtection="1">
      <alignment horizontal="center" vertical="center" wrapText="1"/>
    </xf>
    <xf numFmtId="0" fontId="27" fillId="0" borderId="0" xfId="1" applyFont="1" applyFill="1" applyAlignment="1" applyProtection="1">
      <alignment horizontal="center" vertical="top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25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2" xfId="1" applyFont="1" applyFill="1" applyBorder="1" applyAlignment="1" applyProtection="1">
      <alignment vertical="center" wrapText="1"/>
    </xf>
    <xf numFmtId="0" fontId="6" fillId="0" borderId="26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1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7" fillId="0" borderId="22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23" xfId="1" applyFont="1" applyFill="1" applyBorder="1" applyAlignment="1" applyProtection="1">
      <alignment horizontal="left" vertical="center" wrapText="1"/>
    </xf>
    <xf numFmtId="49" fontId="26" fillId="0" borderId="9" xfId="1" applyNumberFormat="1" applyFont="1" applyFill="1" applyBorder="1" applyAlignment="1" applyProtection="1">
      <alignment horizontal="center" vertical="center"/>
      <protection locked="0"/>
    </xf>
    <xf numFmtId="49" fontId="2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6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1" xfId="1" applyFont="1" applyFill="1" applyBorder="1" applyAlignment="1" applyProtection="1">
      <alignment horizontal="justify" vertical="center" wrapText="1"/>
    </xf>
    <xf numFmtId="0" fontId="7" fillId="0" borderId="2" xfId="1" applyFont="1" applyFill="1" applyBorder="1" applyAlignment="1" applyProtection="1">
      <alignment horizontal="justify" vertical="center" wrapText="1"/>
    </xf>
    <xf numFmtId="0" fontId="7" fillId="0" borderId="26" xfId="1" applyFont="1" applyFill="1" applyBorder="1" applyAlignment="1" applyProtection="1">
      <alignment horizontal="justify" vertical="center" wrapText="1"/>
    </xf>
    <xf numFmtId="0" fontId="10" fillId="2" borderId="33" xfId="7" applyFont="1" applyFill="1" applyBorder="1" applyAlignment="1" applyProtection="1">
      <alignment horizontal="justify" vertical="top" wrapText="1"/>
    </xf>
    <xf numFmtId="0" fontId="10" fillId="0" borderId="34" xfId="0" applyFont="1" applyBorder="1" applyAlignment="1" applyProtection="1">
      <alignment horizontal="justify" vertical="top" wrapText="1"/>
    </xf>
    <xf numFmtId="0" fontId="10" fillId="0" borderId="35" xfId="0" applyFont="1" applyBorder="1" applyAlignment="1" applyProtection="1">
      <alignment horizontal="justify" vertical="top" wrapText="1"/>
    </xf>
    <xf numFmtId="0" fontId="30" fillId="0" borderId="0" xfId="1" applyFont="1" applyFill="1" applyBorder="1" applyAlignment="1" applyProtection="1">
      <alignment horizontal="justify" vertical="center" wrapText="1"/>
    </xf>
    <xf numFmtId="0" fontId="30" fillId="0" borderId="21" xfId="1" applyFont="1" applyFill="1" applyBorder="1" applyAlignment="1" applyProtection="1">
      <alignment horizontal="justify" vertical="center" wrapText="1"/>
    </xf>
    <xf numFmtId="168" fontId="5" fillId="0" borderId="8" xfId="1" applyNumberFormat="1" applyFont="1" applyFill="1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center" vertical="center"/>
      <protection locked="0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5" fillId="0" borderId="2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>
      <alignment horizontal="left" vertical="center"/>
    </xf>
    <xf numFmtId="0" fontId="11" fillId="0" borderId="29" xfId="1" applyFont="1" applyFill="1" applyBorder="1" applyAlignment="1" applyProtection="1">
      <alignment horizontal="left" vertical="center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26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13" xfId="1" applyFont="1" applyFill="1" applyBorder="1" applyAlignment="1" applyProtection="1">
      <alignment horizontal="center" vertical="center" wrapText="1"/>
    </xf>
    <xf numFmtId="0" fontId="22" fillId="0" borderId="15" xfId="1" applyFont="1" applyFill="1" applyBorder="1" applyAlignment="1" applyProtection="1">
      <alignment horizontal="center" vertical="center" wrapText="1"/>
    </xf>
    <xf numFmtId="0" fontId="22" fillId="0" borderId="27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top" wrapText="1"/>
    </xf>
    <xf numFmtId="0" fontId="9" fillId="0" borderId="2" xfId="1" applyFont="1" applyFill="1" applyBorder="1" applyAlignment="1" applyProtection="1">
      <alignment horizontal="center" vertical="top" wrapText="1"/>
    </xf>
    <xf numFmtId="0" fontId="9" fillId="0" borderId="26" xfId="1" applyFont="1" applyFill="1" applyBorder="1" applyAlignment="1" applyProtection="1">
      <alignment horizontal="center" vertical="top" wrapText="1"/>
    </xf>
    <xf numFmtId="0" fontId="9" fillId="0" borderId="13" xfId="1" applyFont="1" applyFill="1" applyBorder="1" applyAlignment="1" applyProtection="1">
      <alignment horizontal="center" wrapText="1"/>
    </xf>
    <xf numFmtId="0" fontId="9" fillId="0" borderId="27" xfId="1" applyFont="1" applyFill="1" applyBorder="1" applyAlignment="1" applyProtection="1">
      <alignment horizontal="center" wrapText="1"/>
    </xf>
    <xf numFmtId="0" fontId="6" fillId="8" borderId="9" xfId="1" applyFont="1" applyFill="1" applyBorder="1" applyAlignment="1" applyProtection="1">
      <alignment horizontal="center" vertical="center"/>
      <protection locked="0"/>
    </xf>
    <xf numFmtId="0" fontId="6" fillId="8" borderId="5" xfId="1" applyFont="1" applyFill="1" applyBorder="1" applyAlignment="1" applyProtection="1">
      <alignment horizontal="center" vertical="center"/>
      <protection locked="0"/>
    </xf>
    <xf numFmtId="0" fontId="6" fillId="8" borderId="29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0" borderId="29" xfId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5" xfId="1" applyFont="1" applyFill="1" applyBorder="1" applyAlignment="1" applyProtection="1">
      <alignment horizontal="center"/>
    </xf>
    <xf numFmtId="0" fontId="6" fillId="0" borderId="29" xfId="1" applyFont="1" applyFill="1" applyBorder="1" applyAlignment="1" applyProtection="1">
      <alignment horizont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10" fillId="7" borderId="33" xfId="1" applyFont="1" applyFill="1" applyBorder="1" applyAlignment="1" applyProtection="1">
      <alignment horizontal="left" vertical="top"/>
    </xf>
    <xf numFmtId="0" fontId="10" fillId="7" borderId="34" xfId="1" applyFont="1" applyFill="1" applyBorder="1" applyAlignment="1" applyProtection="1">
      <alignment horizontal="left" vertical="top"/>
    </xf>
    <xf numFmtId="0" fontId="10" fillId="7" borderId="35" xfId="1" applyFont="1" applyFill="1" applyBorder="1" applyAlignment="1" applyProtection="1">
      <alignment horizontal="left" vertical="top"/>
    </xf>
    <xf numFmtId="0" fontId="4" fillId="7" borderId="9" xfId="1" applyFont="1" applyFill="1" applyBorder="1" applyAlignment="1" applyProtection="1">
      <alignment horizontal="right" vertical="center" wrapText="1"/>
      <protection locked="0"/>
    </xf>
    <xf numFmtId="0" fontId="4" fillId="7" borderId="5" xfId="1" applyFont="1" applyFill="1" applyBorder="1" applyAlignment="1" applyProtection="1">
      <alignment horizontal="right" vertical="center" wrapText="1"/>
      <protection locked="0"/>
    </xf>
    <xf numFmtId="0" fontId="5" fillId="7" borderId="24" xfId="1" applyFont="1" applyFill="1" applyBorder="1" applyAlignment="1" applyProtection="1">
      <alignment horizontal="center" vertical="center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7" xfId="1" applyFont="1" applyFill="1" applyBorder="1" applyAlignment="1" applyProtection="1">
      <alignment horizontal="center" vertical="center"/>
    </xf>
    <xf numFmtId="0" fontId="5" fillId="7" borderId="34" xfId="1" applyFont="1" applyFill="1" applyBorder="1" applyAlignment="1" applyProtection="1">
      <alignment horizontal="right" wrapText="1"/>
    </xf>
    <xf numFmtId="0" fontId="4" fillId="7" borderId="39" xfId="1" applyFont="1" applyFill="1" applyBorder="1" applyAlignment="1" applyProtection="1">
      <alignment horizontal="center" vertical="center" wrapText="1"/>
    </xf>
    <xf numFmtId="0" fontId="4" fillId="7" borderId="41" xfId="1" applyFont="1" applyFill="1" applyBorder="1" applyAlignment="1" applyProtection="1">
      <alignment horizontal="center" vertical="center" wrapText="1"/>
    </xf>
    <xf numFmtId="0" fontId="4" fillId="7" borderId="43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center" vertical="center" wrapText="1"/>
    </xf>
    <xf numFmtId="0" fontId="7" fillId="7" borderId="9" xfId="1" applyFont="1" applyFill="1" applyBorder="1" applyAlignment="1" applyProtection="1">
      <alignment horizontal="right" vertical="center" wrapText="1" indent="2"/>
      <protection locked="0"/>
    </xf>
    <xf numFmtId="0" fontId="7" fillId="7" borderId="5" xfId="1" applyFont="1" applyFill="1" applyBorder="1" applyAlignment="1" applyProtection="1">
      <alignment horizontal="right" vertical="center" wrapText="1" indent="2"/>
      <protection locked="0"/>
    </xf>
    <xf numFmtId="0" fontId="7" fillId="7" borderId="6" xfId="1" applyFont="1" applyFill="1" applyBorder="1" applyAlignment="1" applyProtection="1">
      <alignment horizontal="right" vertical="center" wrapText="1" indent="2"/>
      <protection locked="0"/>
    </xf>
    <xf numFmtId="0" fontId="4" fillId="7" borderId="3" xfId="1" applyFont="1" applyFill="1" applyBorder="1" applyAlignment="1" applyProtection="1">
      <alignment horizontal="right" vertical="center" wrapText="1"/>
      <protection locked="0"/>
    </xf>
    <xf numFmtId="0" fontId="4" fillId="7" borderId="2" xfId="1" applyFont="1" applyFill="1" applyBorder="1" applyAlignment="1" applyProtection="1">
      <alignment horizontal="right" vertical="center" wrapText="1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4" fillId="7" borderId="12" xfId="1" applyFont="1" applyFill="1" applyBorder="1" applyAlignment="1" applyProtection="1">
      <alignment horizontal="center" vertical="center" wrapText="1"/>
    </xf>
    <xf numFmtId="0" fontId="7" fillId="7" borderId="36" xfId="1" applyFont="1" applyFill="1" applyBorder="1" applyAlignment="1" applyProtection="1">
      <alignment horizontal="left" vertical="center" wrapText="1"/>
    </xf>
    <xf numFmtId="0" fontId="7" fillId="7" borderId="37" xfId="1" applyFont="1" applyFill="1" applyBorder="1" applyAlignment="1" applyProtection="1">
      <alignment horizontal="left" vertical="center" wrapText="1"/>
    </xf>
    <xf numFmtId="0" fontId="4" fillId="0" borderId="39" xfId="7" applyFont="1" applyFill="1" applyBorder="1" applyAlignment="1" applyProtection="1">
      <alignment horizontal="center" vertical="center" textRotation="90" wrapText="1"/>
    </xf>
    <xf numFmtId="0" fontId="4" fillId="0" borderId="41" xfId="7" applyFont="1" applyFill="1" applyBorder="1" applyAlignment="1" applyProtection="1">
      <alignment horizontal="center" vertical="center" textRotation="90" wrapText="1"/>
    </xf>
    <xf numFmtId="0" fontId="4" fillId="0" borderId="43" xfId="7" applyFont="1" applyFill="1" applyBorder="1" applyAlignment="1" applyProtection="1">
      <alignment horizontal="center" vertical="center" textRotation="90" wrapText="1"/>
    </xf>
    <xf numFmtId="0" fontId="18" fillId="0" borderId="28" xfId="7" applyFont="1" applyFill="1" applyBorder="1" applyAlignment="1" applyProtection="1">
      <alignment horizontal="right" vertical="center" indent="20"/>
      <protection locked="0"/>
    </xf>
    <xf numFmtId="0" fontId="18" fillId="0" borderId="5" xfId="7" applyFont="1" applyFill="1" applyBorder="1" applyAlignment="1" applyProtection="1">
      <alignment horizontal="right" vertical="center" indent="20"/>
      <protection locked="0"/>
    </xf>
    <xf numFmtId="0" fontId="18" fillId="0" borderId="6" xfId="7" applyFont="1" applyFill="1" applyBorder="1" applyAlignment="1" applyProtection="1">
      <alignment horizontal="right" vertical="center" indent="20"/>
      <protection locked="0"/>
    </xf>
    <xf numFmtId="0" fontId="9" fillId="0" borderId="28" xfId="7" applyFont="1" applyFill="1" applyBorder="1" applyAlignment="1" applyProtection="1">
      <alignment horizontal="left" vertical="center" wrapText="1"/>
      <protection locked="0"/>
    </xf>
    <xf numFmtId="0" fontId="9" fillId="0" borderId="5" xfId="7" applyFont="1" applyFill="1" applyBorder="1" applyAlignment="1" applyProtection="1">
      <alignment horizontal="left" vertical="center" wrapText="1"/>
      <protection locked="0"/>
    </xf>
    <xf numFmtId="0" fontId="9" fillId="0" borderId="6" xfId="7" applyFont="1" applyFill="1" applyBorder="1" applyAlignment="1" applyProtection="1">
      <alignment horizontal="left" vertical="center" wrapText="1"/>
      <protection locked="0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5" xfId="7" applyFont="1" applyFill="1" applyBorder="1" applyAlignment="1" applyProtection="1">
      <alignment horizontal="center" vertical="center" wrapText="1"/>
    </xf>
    <xf numFmtId="0" fontId="26" fillId="0" borderId="14" xfId="18" applyFont="1" applyBorder="1" applyAlignment="1" applyProtection="1">
      <alignment horizontal="center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1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1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10" fillId="7" borderId="0" xfId="7" applyFont="1" applyFill="1" applyBorder="1" applyAlignment="1" applyProtection="1">
      <alignment horizontal="justify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left" vertical="center"/>
      <protection locked="0"/>
    </xf>
    <xf numFmtId="0" fontId="9" fillId="0" borderId="5" xfId="7" applyFont="1" applyFill="1" applyBorder="1" applyAlignment="1" applyProtection="1">
      <alignment horizontal="left" vertical="center"/>
      <protection locked="0"/>
    </xf>
    <xf numFmtId="0" fontId="9" fillId="7" borderId="0" xfId="7" applyFont="1" applyFill="1" applyBorder="1" applyAlignment="1" applyProtection="1">
      <alignment horizontal="justify" vertical="center" wrapText="1"/>
    </xf>
    <xf numFmtId="0" fontId="9" fillId="0" borderId="28" xfId="7" applyFont="1" applyFill="1" applyBorder="1" applyAlignment="1" applyProtection="1">
      <alignment horizontal="right" vertical="center" indent="10"/>
      <protection locked="0"/>
    </xf>
    <xf numFmtId="0" fontId="9" fillId="0" borderId="5" xfId="7" applyFont="1" applyFill="1" applyBorder="1" applyAlignment="1" applyProtection="1">
      <alignment horizontal="right" vertical="center" indent="10"/>
      <protection locked="0"/>
    </xf>
    <xf numFmtId="0" fontId="9" fillId="0" borderId="6" xfId="7" applyFont="1" applyFill="1" applyBorder="1" applyAlignment="1" applyProtection="1">
      <alignment horizontal="right" vertical="center" indent="10"/>
      <protection locked="0"/>
    </xf>
    <xf numFmtId="0" fontId="9" fillId="0" borderId="9" xfId="7" applyFont="1" applyFill="1" applyBorder="1" applyAlignment="1" applyProtection="1">
      <alignment horizontal="right" vertical="center" wrapText="1"/>
      <protection locked="0"/>
    </xf>
    <xf numFmtId="0" fontId="9" fillId="0" borderId="6" xfId="7" applyFont="1" applyFill="1" applyBorder="1" applyAlignment="1" applyProtection="1">
      <alignment horizontal="right" vertical="center" wrapText="1"/>
      <protection locked="0"/>
    </xf>
    <xf numFmtId="0" fontId="9" fillId="0" borderId="53" xfId="7" applyFont="1" applyFill="1" applyBorder="1" applyAlignment="1" applyProtection="1">
      <alignment horizontal="right" vertical="center" wrapText="1"/>
      <protection locked="0"/>
    </xf>
    <xf numFmtId="0" fontId="9" fillId="0" borderId="54" xfId="7" applyFont="1" applyFill="1" applyBorder="1" applyAlignment="1" applyProtection="1">
      <alignment horizontal="right" vertical="center" wrapText="1"/>
      <protection locked="0"/>
    </xf>
    <xf numFmtId="0" fontId="6" fillId="0" borderId="37" xfId="7" applyFont="1" applyFill="1" applyBorder="1" applyAlignment="1" applyProtection="1">
      <alignment horizontal="right" vertical="center"/>
    </xf>
    <xf numFmtId="0" fontId="6" fillId="0" borderId="45" xfId="7" applyFont="1" applyFill="1" applyBorder="1" applyAlignment="1" applyProtection="1">
      <alignment horizontal="center" vertical="center" wrapText="1"/>
      <protection locked="0"/>
    </xf>
    <xf numFmtId="0" fontId="6" fillId="0" borderId="19" xfId="7" applyFont="1" applyFill="1" applyBorder="1" applyAlignment="1" applyProtection="1">
      <alignment horizontal="center" vertical="center" wrapText="1"/>
      <protection locked="0"/>
    </xf>
    <xf numFmtId="0" fontId="6" fillId="0" borderId="46" xfId="18" applyFont="1" applyBorder="1" applyAlignment="1" applyProtection="1">
      <alignment horizontal="center" vertical="center" wrapText="1"/>
      <protection locked="0"/>
    </xf>
    <xf numFmtId="1" fontId="9" fillId="0" borderId="26" xfId="7" applyNumberFormat="1" applyFont="1" applyFill="1" applyBorder="1" applyAlignment="1" applyProtection="1">
      <alignment horizontal="center" vertical="center" wrapText="1"/>
    </xf>
    <xf numFmtId="1" fontId="9" fillId="0" borderId="21" xfId="7" applyNumberFormat="1" applyFont="1" applyFill="1" applyBorder="1" applyAlignment="1" applyProtection="1">
      <alignment horizontal="center" vertical="center" wrapText="1"/>
    </xf>
    <xf numFmtId="1" fontId="9" fillId="0" borderId="42" xfId="7" applyNumberFormat="1" applyFont="1" applyFill="1" applyBorder="1" applyAlignment="1" applyProtection="1">
      <alignment horizontal="center" vertical="center" wrapText="1"/>
    </xf>
    <xf numFmtId="0" fontId="10" fillId="2" borderId="55" xfId="1" applyFont="1" applyFill="1" applyBorder="1" applyAlignment="1" applyProtection="1">
      <alignment horizontal="center" vertical="center" wrapText="1"/>
    </xf>
    <xf numFmtId="0" fontId="10" fillId="2" borderId="37" xfId="1" applyFont="1" applyFill="1" applyBorder="1" applyAlignment="1" applyProtection="1">
      <alignment horizontal="center" vertical="center" wrapText="1"/>
    </xf>
    <xf numFmtId="0" fontId="10" fillId="2" borderId="38" xfId="1" applyFont="1" applyFill="1" applyBorder="1" applyAlignment="1" applyProtection="1">
      <alignment horizontal="center" vertical="center" wrapText="1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2" borderId="29" xfId="1" applyFont="1" applyFill="1" applyBorder="1" applyAlignment="1" applyProtection="1">
      <alignment horizontal="center" vertical="center"/>
      <protection locked="0"/>
    </xf>
    <xf numFmtId="0" fontId="8" fillId="2" borderId="53" xfId="1" applyFont="1" applyFill="1" applyBorder="1" applyAlignment="1" applyProtection="1">
      <alignment horizontal="center" vertical="center"/>
      <protection locked="0"/>
    </xf>
    <xf numFmtId="0" fontId="8" fillId="2" borderId="44" xfId="1" applyFont="1" applyFill="1" applyBorder="1" applyAlignment="1" applyProtection="1">
      <alignment horizontal="center" vertical="center"/>
      <protection locked="0"/>
    </xf>
    <xf numFmtId="0" fontId="8" fillId="2" borderId="57" xfId="1" applyFont="1" applyFill="1" applyBorder="1" applyAlignment="1" applyProtection="1">
      <alignment horizontal="center" vertical="center"/>
      <protection locked="0"/>
    </xf>
    <xf numFmtId="0" fontId="10" fillId="2" borderId="39" xfId="1" applyFont="1" applyFill="1" applyBorder="1" applyAlignment="1" applyProtection="1">
      <alignment horizontal="center" vertical="center"/>
    </xf>
    <xf numFmtId="0" fontId="10" fillId="2" borderId="41" xfId="1" applyFont="1" applyFill="1" applyBorder="1" applyAlignment="1" applyProtection="1">
      <alignment horizontal="center" vertical="center"/>
    </xf>
    <xf numFmtId="0" fontId="10" fillId="2" borderId="4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4" fillId="0" borderId="53" xfId="1" quotePrefix="1" applyFont="1" applyFill="1" applyBorder="1" applyAlignment="1" applyProtection="1">
      <alignment horizontal="center" vertical="center" wrapText="1"/>
    </xf>
    <xf numFmtId="0" fontId="4" fillId="0" borderId="54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/>
    </xf>
    <xf numFmtId="0" fontId="10" fillId="0" borderId="55" xfId="1" applyFont="1" applyFill="1" applyBorder="1" applyAlignment="1" applyProtection="1">
      <alignment horizontal="center" vertical="center" wrapText="1"/>
    </xf>
    <xf numFmtId="0" fontId="10" fillId="0" borderId="56" xfId="1" applyFont="1" applyFill="1" applyBorder="1" applyAlignment="1" applyProtection="1">
      <alignment horizontal="center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49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2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justify" vertical="center" wrapText="1"/>
    </xf>
    <xf numFmtId="0" fontId="6" fillId="0" borderId="47" xfId="1" applyFont="1" applyFill="1" applyBorder="1" applyAlignment="1" applyProtection="1">
      <alignment horizontal="right" vertical="center" wrapText="1" indent="4"/>
      <protection locked="0"/>
    </xf>
    <xf numFmtId="0" fontId="6" fillId="0" borderId="48" xfId="1" applyFont="1" applyFill="1" applyBorder="1" applyAlignment="1" applyProtection="1">
      <alignment horizontal="right" vertical="center" wrapText="1" indent="4"/>
      <protection locked="0"/>
    </xf>
    <xf numFmtId="0" fontId="7" fillId="0" borderId="0" xfId="1" applyFont="1" applyFill="1" applyBorder="1" applyAlignment="1" applyProtection="1">
      <alignment horizontal="left" vertical="center" wrapText="1"/>
    </xf>
    <xf numFmtId="0" fontId="6" fillId="0" borderId="50" xfId="1" applyFont="1" applyFill="1" applyBorder="1" applyAlignment="1" applyProtection="1">
      <alignment horizontal="justify" vertical="center" wrapText="1"/>
    </xf>
    <xf numFmtId="0" fontId="6" fillId="0" borderId="51" xfId="1" applyFont="1" applyFill="1" applyBorder="1" applyAlignment="1" applyProtection="1">
      <alignment horizontal="justify" vertical="center" wrapText="1"/>
    </xf>
    <xf numFmtId="0" fontId="6" fillId="3" borderId="51" xfId="7" applyFont="1" applyFill="1" applyBorder="1" applyAlignment="1" applyProtection="1">
      <alignment horizontal="center" vertical="center" wrapText="1"/>
      <protection locked="0"/>
    </xf>
    <xf numFmtId="0" fontId="6" fillId="3" borderId="52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25" xfId="1" applyFont="1" applyFill="1" applyBorder="1" applyAlignment="1" applyProtection="1">
      <alignment horizontal="left" vertical="center" wrapText="1"/>
    </xf>
    <xf numFmtId="0" fontId="6" fillId="2" borderId="9" xfId="7" applyFont="1" applyFill="1" applyBorder="1" applyAlignment="1" applyProtection="1">
      <alignment horizontal="center" vertical="center"/>
      <protection locked="0"/>
    </xf>
    <xf numFmtId="0" fontId="6" fillId="2" borderId="29" xfId="7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 wrapText="1"/>
    </xf>
    <xf numFmtId="0" fontId="9" fillId="0" borderId="2" xfId="1" applyFont="1" applyFill="1" applyBorder="1" applyAlignment="1" applyProtection="1">
      <alignment vertical="center"/>
    </xf>
    <xf numFmtId="0" fontId="4" fillId="7" borderId="0" xfId="7" applyFont="1" applyFill="1" applyBorder="1" applyAlignment="1" applyProtection="1">
      <alignment horizontal="justify" vertical="top" wrapText="1"/>
    </xf>
    <xf numFmtId="49" fontId="4" fillId="7" borderId="0" xfId="7" applyNumberFormat="1" applyFont="1" applyFill="1" applyBorder="1" applyAlignment="1" applyProtection="1">
      <alignment horizontal="justify" vertical="top" wrapText="1"/>
    </xf>
    <xf numFmtId="14" fontId="6" fillId="0" borderId="9" xfId="7" applyNumberFormat="1" applyFont="1" applyFill="1" applyBorder="1" applyAlignment="1" applyProtection="1">
      <alignment horizontal="center" vertical="center"/>
      <protection locked="0"/>
    </xf>
    <xf numFmtId="14" fontId="6" fillId="0" borderId="5" xfId="7" applyNumberFormat="1" applyFont="1" applyFill="1" applyBorder="1" applyAlignment="1" applyProtection="1">
      <alignment horizontal="center" vertical="center"/>
      <protection locked="0"/>
    </xf>
    <xf numFmtId="14" fontId="6" fillId="0" borderId="6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justify" vertical="center" wrapText="1"/>
    </xf>
    <xf numFmtId="0" fontId="47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4" fillId="0" borderId="0" xfId="7" applyFont="1" applyFill="1" applyBorder="1" applyAlignment="1" applyProtection="1">
      <alignment horizontal="left" vertical="center"/>
    </xf>
    <xf numFmtId="0" fontId="11" fillId="0" borderId="0" xfId="7" applyFont="1" applyFill="1" applyBorder="1" applyAlignment="1" applyProtection="1">
      <alignment horizontal="left" vertical="center"/>
    </xf>
    <xf numFmtId="0" fontId="6" fillId="0" borderId="9" xfId="7" applyFont="1" applyFill="1" applyBorder="1" applyAlignment="1" applyProtection="1">
      <alignment horizontal="center" vertical="center"/>
      <protection locked="0"/>
    </xf>
    <xf numFmtId="0" fontId="6" fillId="0" borderId="5" xfId="7" applyFont="1" applyFill="1" applyBorder="1" applyAlignment="1" applyProtection="1">
      <alignment horizontal="center" vertical="center"/>
      <protection locked="0"/>
    </xf>
    <xf numFmtId="0" fontId="6" fillId="0" borderId="6" xfId="7" applyFont="1" applyFill="1" applyBorder="1" applyAlignment="1" applyProtection="1">
      <alignment horizontal="center" vertical="center"/>
      <protection locked="0"/>
    </xf>
    <xf numFmtId="0" fontId="11" fillId="7" borderId="0" xfId="7" applyFont="1" applyFill="1" applyBorder="1" applyAlignment="1" applyProtection="1">
      <alignment horizontal="justify" vertical="center" wrapText="1"/>
    </xf>
    <xf numFmtId="0" fontId="4" fillId="7" borderId="0" xfId="7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top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10" fillId="7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left" vertical="center" wrapText="1" indent="1"/>
    </xf>
    <xf numFmtId="0" fontId="4" fillId="7" borderId="0" xfId="7" applyFont="1" applyFill="1" applyBorder="1" applyAlignment="1" applyProtection="1">
      <alignment vertical="top" wrapText="1"/>
    </xf>
    <xf numFmtId="0" fontId="4" fillId="7" borderId="0" xfId="7" applyFont="1" applyFill="1" applyBorder="1" applyAlignment="1" applyProtection="1">
      <alignment horizontal="left" vertical="top" wrapText="1"/>
    </xf>
    <xf numFmtId="0" fontId="4" fillId="7" borderId="0" xfId="7" applyFont="1" applyFill="1" applyBorder="1" applyAlignment="1" applyProtection="1">
      <alignment horizontal="left" vertical="center" wrapText="1"/>
      <protection locked="0"/>
    </xf>
    <xf numFmtId="0" fontId="45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7" fillId="7" borderId="0" xfId="7" applyFont="1" applyFill="1" applyBorder="1" applyAlignment="1" applyProtection="1">
      <alignment horizontal="justify" vertical="center" wrapText="1"/>
    </xf>
    <xf numFmtId="0" fontId="9" fillId="7" borderId="0" xfId="7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0" fillId="7" borderId="0" xfId="7" applyFont="1" applyFill="1" applyBorder="1" applyAlignment="1" applyProtection="1">
      <alignment vertical="center" wrapText="1"/>
    </xf>
    <xf numFmtId="0" fontId="5" fillId="7" borderId="9" xfId="7" applyFont="1" applyFill="1" applyBorder="1" applyAlignment="1" applyProtection="1">
      <alignment horizontal="center" vertical="center" wrapText="1"/>
      <protection locked="0"/>
    </xf>
    <xf numFmtId="0" fontId="5" fillId="7" borderId="5" xfId="7" applyFont="1" applyFill="1" applyBorder="1" applyAlignment="1" applyProtection="1">
      <alignment horizontal="center" vertical="center" wrapText="1"/>
      <protection locked="0"/>
    </xf>
    <xf numFmtId="0" fontId="5" fillId="7" borderId="6" xfId="7" applyFont="1" applyFill="1" applyBorder="1" applyAlignment="1" applyProtection="1">
      <alignment horizontal="center" vertical="center" wrapText="1"/>
      <protection locked="0"/>
    </xf>
    <xf numFmtId="0" fontId="5" fillId="7" borderId="9" xfId="7" applyFont="1" applyFill="1" applyBorder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4" fillId="7" borderId="0" xfId="7" applyFont="1" applyFill="1" applyBorder="1" applyAlignment="1" applyProtection="1">
      <alignment horizontal="justify" vertical="center" wrapText="1"/>
    </xf>
    <xf numFmtId="0" fontId="5" fillId="7" borderId="0" xfId="0" applyFont="1" applyFill="1" applyBorder="1" applyAlignment="1" applyProtection="1">
      <alignment horizontal="justify" vertical="top" wrapText="1"/>
    </xf>
    <xf numFmtId="0" fontId="4" fillId="7" borderId="0" xfId="7" applyFont="1" applyFill="1" applyBorder="1" applyAlignment="1" applyProtection="1">
      <alignment horizontal="justify" wrapText="1"/>
    </xf>
    <xf numFmtId="0" fontId="6" fillId="0" borderId="0" xfId="0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4" fillId="7" borderId="0" xfId="7" applyFont="1" applyFill="1" applyBorder="1" applyAlignment="1" applyProtection="1">
      <alignment horizontal="justify" vertical="top" wrapText="1"/>
      <protection locked="0"/>
    </xf>
    <xf numFmtId="0" fontId="5" fillId="7" borderId="0" xfId="0" applyFont="1" applyFill="1" applyBorder="1" applyAlignment="1" applyProtection="1">
      <alignment horizontal="justify" vertical="top" wrapText="1"/>
      <protection locked="0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justify" vertical="center" wrapText="1"/>
    </xf>
    <xf numFmtId="0" fontId="6" fillId="0" borderId="17" xfId="1" applyFont="1" applyFill="1" applyBorder="1" applyAlignment="1" applyProtection="1">
      <alignment horizontal="justify" vertical="center" wrapText="1"/>
    </xf>
    <xf numFmtId="0" fontId="6" fillId="0" borderId="1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top" wrapText="1"/>
      <protection locked="0"/>
    </xf>
    <xf numFmtId="0" fontId="5" fillId="0" borderId="17" xfId="1" applyFont="1" applyFill="1" applyBorder="1" applyAlignment="1" applyProtection="1">
      <alignment horizontal="center" vertical="top" wrapText="1"/>
      <protection locked="0"/>
    </xf>
    <xf numFmtId="0" fontId="5" fillId="0" borderId="18" xfId="1" applyFont="1" applyFill="1" applyBorder="1" applyAlignment="1" applyProtection="1">
      <alignment horizontal="center" vertical="top" wrapText="1"/>
      <protection locked="0"/>
    </xf>
    <xf numFmtId="0" fontId="5" fillId="8" borderId="16" xfId="1" applyFont="1" applyFill="1" applyBorder="1" applyAlignment="1" applyProtection="1">
      <alignment horizontal="center" vertical="center"/>
      <protection locked="0"/>
    </xf>
    <xf numFmtId="0" fontId="5" fillId="8" borderId="17" xfId="1" applyFont="1" applyFill="1" applyBorder="1" applyAlignment="1" applyProtection="1">
      <alignment horizontal="center" vertical="center"/>
      <protection locked="0"/>
    </xf>
    <xf numFmtId="0" fontId="5" fillId="8" borderId="18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20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8" borderId="16" xfId="1" applyFont="1" applyFill="1" applyBorder="1" applyAlignment="1" applyProtection="1">
      <alignment horizontal="center" vertical="center" wrapText="1"/>
      <protection locked="0"/>
    </xf>
    <xf numFmtId="0" fontId="5" fillId="8" borderId="17" xfId="1" applyFont="1" applyFill="1" applyBorder="1" applyAlignment="1" applyProtection="1">
      <alignment horizontal="center" vertical="center" wrapText="1"/>
      <protection locked="0"/>
    </xf>
    <xf numFmtId="0" fontId="5" fillId="8" borderId="18" xfId="1" applyFont="1" applyFill="1" applyBorder="1" applyAlignment="1" applyProtection="1">
      <alignment horizontal="center" vertical="center" wrapText="1"/>
      <protection locked="0"/>
    </xf>
    <xf numFmtId="0" fontId="8" fillId="0" borderId="20" xfId="1" applyFont="1" applyFill="1" applyBorder="1" applyAlignment="1" applyProtection="1">
      <alignment horizontal="left" vertical="center" wrapText="1" indent="1"/>
    </xf>
    <xf numFmtId="0" fontId="6" fillId="0" borderId="20" xfId="1" applyFont="1" applyFill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left" vertical="center" wrapText="1"/>
    </xf>
    <xf numFmtId="49" fontId="6" fillId="0" borderId="20" xfId="1" applyNumberFormat="1" applyFont="1" applyFill="1" applyBorder="1" applyAlignment="1" applyProtection="1">
      <alignment horizontal="center" vertical="center"/>
      <protection locked="0"/>
    </xf>
    <xf numFmtId="49" fontId="32" fillId="0" borderId="20" xfId="1" applyNumberFormat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left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top" wrapText="1"/>
    </xf>
    <xf numFmtId="0" fontId="10" fillId="7" borderId="0" xfId="1" applyFont="1" applyFill="1" applyBorder="1" applyAlignment="1" applyProtection="1">
      <alignment horizontal="justify" vertical="top" wrapText="1"/>
    </xf>
    <xf numFmtId="49" fontId="8" fillId="0" borderId="20" xfId="1" applyNumberFormat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left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wrapText="1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110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110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27</xdr:row>
      <xdr:rowOff>19050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10</xdr:row>
      <xdr:rowOff>28575</xdr:rowOff>
    </xdr:from>
    <xdr:to>
      <xdr:col>13</xdr:col>
      <xdr:colOff>342034</xdr:colOff>
      <xdr:row>10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15</xdr:row>
      <xdr:rowOff>28575</xdr:rowOff>
    </xdr:from>
    <xdr:to>
      <xdr:col>13</xdr:col>
      <xdr:colOff>342034</xdr:colOff>
      <xdr:row>15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20</xdr:row>
      <xdr:rowOff>28575</xdr:rowOff>
    </xdr:from>
    <xdr:to>
      <xdr:col>13</xdr:col>
      <xdr:colOff>342034</xdr:colOff>
      <xdr:row>20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26</xdr:row>
      <xdr:rowOff>28575</xdr:rowOff>
    </xdr:from>
    <xdr:to>
      <xdr:col>13</xdr:col>
      <xdr:colOff>342034</xdr:colOff>
      <xdr:row>26</xdr:row>
      <xdr:rowOff>144608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430375" y="52006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31</xdr:row>
      <xdr:rowOff>28575</xdr:rowOff>
    </xdr:from>
    <xdr:to>
      <xdr:col>13</xdr:col>
      <xdr:colOff>342034</xdr:colOff>
      <xdr:row>31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11</xdr:row>
      <xdr:rowOff>9525</xdr:rowOff>
    </xdr:from>
    <xdr:to>
      <xdr:col>13</xdr:col>
      <xdr:colOff>415636</xdr:colOff>
      <xdr:row>12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16</xdr:row>
      <xdr:rowOff>9525</xdr:rowOff>
    </xdr:from>
    <xdr:to>
      <xdr:col>13</xdr:col>
      <xdr:colOff>415636</xdr:colOff>
      <xdr:row>17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21</xdr:row>
      <xdr:rowOff>9525</xdr:rowOff>
    </xdr:from>
    <xdr:to>
      <xdr:col>13</xdr:col>
      <xdr:colOff>415636</xdr:colOff>
      <xdr:row>22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27</xdr:row>
      <xdr:rowOff>9525</xdr:rowOff>
    </xdr:from>
    <xdr:to>
      <xdr:col>13</xdr:col>
      <xdr:colOff>415636</xdr:colOff>
      <xdr:row>28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32</xdr:row>
      <xdr:rowOff>76200</xdr:rowOff>
    </xdr:from>
    <xdr:to>
      <xdr:col>13</xdr:col>
      <xdr:colOff>415636</xdr:colOff>
      <xdr:row>32</xdr:row>
      <xdr:rowOff>238125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64865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49698</xdr:colOff>
      <xdr:row>36</xdr:row>
      <xdr:rowOff>49698</xdr:rowOff>
    </xdr:from>
    <xdr:to>
      <xdr:col>9</xdr:col>
      <xdr:colOff>344107</xdr:colOff>
      <xdr:row>36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926748" y="9612798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49698</xdr:colOff>
      <xdr:row>37</xdr:row>
      <xdr:rowOff>112647</xdr:rowOff>
    </xdr:from>
    <xdr:to>
      <xdr:col>9</xdr:col>
      <xdr:colOff>417709</xdr:colOff>
      <xdr:row>37</xdr:row>
      <xdr:rowOff>279128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80547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33</xdr:row>
      <xdr:rowOff>74543</xdr:rowOff>
    </xdr:from>
    <xdr:to>
      <xdr:col>4</xdr:col>
      <xdr:colOff>425991</xdr:colOff>
      <xdr:row>33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36</xdr:row>
      <xdr:rowOff>91113</xdr:rowOff>
    </xdr:from>
    <xdr:to>
      <xdr:col>4</xdr:col>
      <xdr:colOff>344107</xdr:colOff>
      <xdr:row>36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37</xdr:row>
      <xdr:rowOff>8289</xdr:rowOff>
    </xdr:from>
    <xdr:to>
      <xdr:col>4</xdr:col>
      <xdr:colOff>417709</xdr:colOff>
      <xdr:row>37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32</xdr:row>
      <xdr:rowOff>107677</xdr:rowOff>
    </xdr:from>
    <xdr:to>
      <xdr:col>4</xdr:col>
      <xdr:colOff>360673</xdr:colOff>
      <xdr:row>32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899416" y="1026215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19</xdr:row>
      <xdr:rowOff>57981</xdr:rowOff>
    </xdr:from>
    <xdr:to>
      <xdr:col>7</xdr:col>
      <xdr:colOff>335824</xdr:colOff>
      <xdr:row>19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20</xdr:row>
      <xdr:rowOff>6629</xdr:rowOff>
    </xdr:from>
    <xdr:to>
      <xdr:col>7</xdr:col>
      <xdr:colOff>409426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1437" y="6525042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49698</xdr:colOff>
      <xdr:row>22</xdr:row>
      <xdr:rowOff>66264</xdr:rowOff>
    </xdr:from>
    <xdr:to>
      <xdr:col>7</xdr:col>
      <xdr:colOff>344107</xdr:colOff>
      <xdr:row>22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700633" y="5922068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49698</xdr:colOff>
      <xdr:row>23</xdr:row>
      <xdr:rowOff>6629</xdr:rowOff>
    </xdr:from>
    <xdr:to>
      <xdr:col>7</xdr:col>
      <xdr:colOff>417709</xdr:colOff>
      <xdr:row>23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0633" y="6094346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18</xdr:row>
      <xdr:rowOff>66264</xdr:rowOff>
    </xdr:from>
    <xdr:to>
      <xdr:col>8</xdr:col>
      <xdr:colOff>344107</xdr:colOff>
      <xdr:row>18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707673" y="587651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L\00_%20NOWY%20WL\PROW_2014-2020\WNIOSKI%20I%20INSTRUKCJE\wdro&#380;enie\19.3\WoPP%2019%203%20_3.1_02.2021\18%2010%20do%20OPINIOWANIA%20do%20PRAWNEGO\WOPP_19.3_3.1r_%20(excel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świadczenia podmitu"/>
      <sheetName val="IX_INFOR_RODO (2)"/>
      <sheetName val="X_Oświadczenie podmiotu"/>
      <sheetName val="XI_OSW_RODO"/>
      <sheetName val="Zal_5_Osw_partn_proj"/>
      <sheetName val="Zal_8_Osw_wlasc_nier"/>
      <sheetName val="Zal_9_Osw_VAT"/>
    </sheetNames>
    <sheetDataSet>
      <sheetData sheetId="0" refreshError="1"/>
      <sheetData sheetId="1" refreshError="1"/>
      <sheetData sheetId="2">
        <row r="68">
          <cell r="A68" t="str">
            <v>14.4 Razem</v>
          </cell>
        </row>
      </sheetData>
      <sheetData sheetId="3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4">
        <row r="13">
          <cell r="E13" t="str">
            <v>Razem:</v>
          </cell>
        </row>
      </sheetData>
      <sheetData sheetId="5">
        <row r="30">
          <cell r="A30" t="str">
            <v>RAZEM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0"/>
  <sheetViews>
    <sheetView showGridLines="0" tabSelected="1" view="pageBreakPreview" zoomScale="110" zoomScaleNormal="110" zoomScaleSheetLayoutView="110" zoomScalePageLayoutView="110" workbookViewId="0">
      <selection activeCell="A2" sqref="A2:J5"/>
    </sheetView>
  </sheetViews>
  <sheetFormatPr defaultColWidth="9.140625" defaultRowHeight="12"/>
  <cols>
    <col min="1" max="1" width="4.42578125" style="1" customWidth="1"/>
    <col min="2" max="2" width="10" style="1" customWidth="1"/>
    <col min="3" max="3" width="4" style="1" bestFit="1" customWidth="1"/>
    <col min="4" max="4" width="3.42578125" style="1" bestFit="1" customWidth="1"/>
    <col min="5" max="5" width="11.5703125" style="1" bestFit="1" customWidth="1"/>
    <col min="6" max="6" width="3.42578125" style="1" bestFit="1" customWidth="1"/>
    <col min="7" max="7" width="6.5703125" style="1" bestFit="1" customWidth="1"/>
    <col min="8" max="8" width="1.42578125" style="1" bestFit="1" customWidth="1"/>
    <col min="9" max="9" width="3.42578125" style="1" bestFit="1" customWidth="1"/>
    <col min="10" max="10" width="10.85546875" style="1" customWidth="1"/>
    <col min="11" max="11" width="19.5703125" style="1" customWidth="1"/>
    <col min="12" max="12" width="10.5703125" style="1" customWidth="1"/>
    <col min="13" max="13" width="16.5703125" style="1" customWidth="1"/>
    <col min="14" max="14" width="6.5703125" style="1" customWidth="1"/>
    <col min="15" max="15" width="19.85546875" style="1" customWidth="1"/>
    <col min="16" max="16" width="17" style="1" hidden="1" customWidth="1"/>
    <col min="17" max="16384" width="9.140625" style="1"/>
  </cols>
  <sheetData>
    <row r="1" spans="1:16" ht="9.9499999999999993" customHeight="1">
      <c r="A1" s="224"/>
      <c r="B1" s="225"/>
      <c r="C1" s="226"/>
      <c r="D1" s="226"/>
      <c r="E1" s="226"/>
      <c r="F1" s="226"/>
      <c r="G1" s="226"/>
      <c r="H1" s="226"/>
      <c r="I1" s="226"/>
      <c r="J1" s="226"/>
      <c r="K1" s="227"/>
      <c r="L1" s="227"/>
      <c r="M1" s="228"/>
    </row>
    <row r="2" spans="1:16" ht="15.75" customHeight="1">
      <c r="A2" s="459" t="s">
        <v>113</v>
      </c>
      <c r="B2" s="460"/>
      <c r="C2" s="460"/>
      <c r="D2" s="460"/>
      <c r="E2" s="460"/>
      <c r="F2" s="460"/>
      <c r="G2" s="460"/>
      <c r="H2" s="460"/>
      <c r="I2" s="460"/>
      <c r="J2" s="460"/>
      <c r="K2" s="2"/>
      <c r="L2" s="229" t="s">
        <v>54</v>
      </c>
      <c r="M2" s="358" t="s">
        <v>188</v>
      </c>
    </row>
    <row r="3" spans="1:16" ht="66.75" customHeight="1">
      <c r="A3" s="459"/>
      <c r="B3" s="460"/>
      <c r="C3" s="460"/>
      <c r="D3" s="460"/>
      <c r="E3" s="460"/>
      <c r="F3" s="460"/>
      <c r="G3" s="460"/>
      <c r="H3" s="460"/>
      <c r="I3" s="460"/>
      <c r="J3" s="460"/>
      <c r="K3" s="480"/>
      <c r="L3" s="481"/>
      <c r="M3" s="482"/>
    </row>
    <row r="4" spans="1:16" ht="13.5" customHeight="1">
      <c r="A4" s="459"/>
      <c r="B4" s="460"/>
      <c r="C4" s="460"/>
      <c r="D4" s="460"/>
      <c r="E4" s="460"/>
      <c r="F4" s="460"/>
      <c r="G4" s="460"/>
      <c r="H4" s="460"/>
      <c r="I4" s="460"/>
      <c r="J4" s="460"/>
      <c r="K4" s="470" t="s">
        <v>74</v>
      </c>
      <c r="L4" s="471"/>
      <c r="M4" s="472"/>
      <c r="N4" s="421" t="s">
        <v>93</v>
      </c>
      <c r="O4" s="421"/>
    </row>
    <row r="5" spans="1:16" ht="24">
      <c r="A5" s="459"/>
      <c r="B5" s="460"/>
      <c r="C5" s="460"/>
      <c r="D5" s="460"/>
      <c r="E5" s="460"/>
      <c r="F5" s="460"/>
      <c r="G5" s="460"/>
      <c r="H5" s="460"/>
      <c r="I5" s="460"/>
      <c r="J5" s="460"/>
      <c r="K5" s="359" t="s">
        <v>73</v>
      </c>
      <c r="L5" s="184"/>
      <c r="M5" s="230"/>
      <c r="N5" s="421"/>
      <c r="O5" s="421"/>
    </row>
    <row r="6" spans="1:16" ht="6" customHeight="1">
      <c r="A6" s="231"/>
      <c r="B6" s="221"/>
      <c r="C6" s="221"/>
      <c r="D6" s="221"/>
      <c r="E6" s="221"/>
      <c r="F6" s="221"/>
      <c r="G6" s="221"/>
      <c r="H6" s="221"/>
      <c r="I6" s="221"/>
      <c r="J6" s="221"/>
      <c r="K6" s="360"/>
      <c r="L6" s="13"/>
      <c r="M6" s="230"/>
    </row>
    <row r="7" spans="1:16" ht="18" customHeight="1">
      <c r="A7" s="232"/>
      <c r="B7" s="2"/>
      <c r="C7" s="179" t="s">
        <v>39</v>
      </c>
      <c r="D7" s="53"/>
      <c r="E7" s="180" t="s">
        <v>72</v>
      </c>
      <c r="F7" s="181" t="str">
        <f>T(D7)</f>
        <v/>
      </c>
      <c r="G7" s="53"/>
      <c r="H7" s="182" t="s">
        <v>40</v>
      </c>
      <c r="I7" s="183"/>
      <c r="J7" s="2"/>
      <c r="K7" s="185"/>
      <c r="L7" s="473"/>
      <c r="M7" s="474"/>
    </row>
    <row r="8" spans="1:16" ht="9" customHeight="1">
      <c r="A8" s="232"/>
      <c r="B8" s="2"/>
      <c r="C8" s="464" t="s">
        <v>114</v>
      </c>
      <c r="D8" s="464"/>
      <c r="E8" s="464"/>
      <c r="F8" s="464"/>
      <c r="G8" s="464"/>
      <c r="H8" s="464"/>
      <c r="I8" s="464"/>
      <c r="J8" s="44"/>
      <c r="K8" s="361" t="s">
        <v>78</v>
      </c>
      <c r="L8" s="464" t="s">
        <v>75</v>
      </c>
      <c r="M8" s="465"/>
    </row>
    <row r="9" spans="1:16" ht="24.75" customHeight="1">
      <c r="A9" s="232"/>
      <c r="B9" s="2"/>
      <c r="C9" s="466"/>
      <c r="D9" s="466"/>
      <c r="E9" s="466"/>
      <c r="F9" s="466"/>
      <c r="G9" s="466"/>
      <c r="H9" s="466"/>
      <c r="I9" s="466"/>
      <c r="J9" s="44"/>
      <c r="K9" s="467" t="s">
        <v>76</v>
      </c>
      <c r="L9" s="468"/>
      <c r="M9" s="469"/>
    </row>
    <row r="10" spans="1:16" ht="20.100000000000001" customHeight="1">
      <c r="A10" s="461" t="s">
        <v>115</v>
      </c>
      <c r="B10" s="462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3"/>
      <c r="N10" s="15"/>
      <c r="P10" s="1" t="str">
        <f>CONCATENATE(C7,D7,E7,F7,G7,H7,I7)</f>
        <v>UM- 6936 - UM/</v>
      </c>
    </row>
    <row r="11" spans="1:16" ht="18" customHeight="1">
      <c r="A11" s="233" t="s">
        <v>28</v>
      </c>
      <c r="B11" s="234"/>
      <c r="C11" s="2"/>
      <c r="D11" s="2"/>
      <c r="E11" s="2"/>
      <c r="F11" s="2"/>
      <c r="G11" s="2"/>
      <c r="H11" s="2"/>
      <c r="I11" s="2"/>
      <c r="J11" s="2"/>
      <c r="K11" s="2"/>
      <c r="L11" s="2"/>
      <c r="M11" s="230"/>
    </row>
    <row r="12" spans="1:16" ht="15.95" customHeight="1">
      <c r="A12" s="232" t="s">
        <v>116</v>
      </c>
      <c r="B12" s="2"/>
      <c r="C12" s="2"/>
      <c r="D12" s="2"/>
      <c r="E12" s="2"/>
      <c r="F12" s="2"/>
      <c r="G12" s="2"/>
      <c r="H12" s="2"/>
      <c r="I12" s="2"/>
      <c r="J12" s="457" t="s">
        <v>37</v>
      </c>
      <c r="K12" s="478"/>
      <c r="L12" s="478"/>
      <c r="M12" s="479"/>
    </row>
    <row r="13" spans="1:16" ht="15" customHeight="1">
      <c r="A13" s="232" t="s">
        <v>77</v>
      </c>
      <c r="B13" s="2"/>
      <c r="C13" s="2"/>
      <c r="D13" s="2"/>
      <c r="E13" s="2"/>
      <c r="F13" s="2"/>
      <c r="G13" s="2"/>
      <c r="H13" s="2"/>
      <c r="I13" s="2"/>
      <c r="J13" s="457" t="s">
        <v>37</v>
      </c>
      <c r="K13" s="478"/>
      <c r="L13" s="478"/>
      <c r="M13" s="479"/>
      <c r="O13" s="73"/>
    </row>
    <row r="14" spans="1:16" ht="15" customHeight="1">
      <c r="A14" s="232" t="s">
        <v>117</v>
      </c>
      <c r="B14" s="2"/>
      <c r="C14" s="2"/>
      <c r="D14" s="2"/>
      <c r="E14" s="2"/>
      <c r="F14" s="2"/>
      <c r="G14" s="2"/>
      <c r="H14" s="2"/>
      <c r="I14" s="2"/>
      <c r="J14" s="475" t="str">
        <f>IF(J13="przygotowaniu projektu współpracy","I Etap","(wybierz z listy)")</f>
        <v>(wybierz z listy)</v>
      </c>
      <c r="K14" s="476"/>
      <c r="L14" s="476"/>
      <c r="M14" s="477"/>
      <c r="O14" s="73"/>
    </row>
    <row r="15" spans="1:16" ht="15" customHeight="1">
      <c r="A15" s="232" t="s">
        <v>118</v>
      </c>
      <c r="B15" s="2"/>
      <c r="C15" s="2"/>
      <c r="D15" s="2"/>
      <c r="E15" s="2"/>
      <c r="F15" s="2"/>
      <c r="G15" s="2"/>
      <c r="H15" s="2"/>
      <c r="I15" s="2"/>
      <c r="J15" s="475" t="str">
        <f>IF(J13="przygotowaniu projektu współpracy","płatność końcowa","(wybierz z listy)")</f>
        <v>(wybierz z listy)</v>
      </c>
      <c r="K15" s="476"/>
      <c r="L15" s="476"/>
      <c r="M15" s="477"/>
      <c r="O15" s="73"/>
    </row>
    <row r="16" spans="1:16" ht="6" customHeight="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7"/>
      <c r="P16" s="1" t="s">
        <v>190</v>
      </c>
    </row>
    <row r="17" spans="1:16" ht="18" customHeight="1">
      <c r="A17" s="238" t="s">
        <v>119</v>
      </c>
      <c r="B17" s="102"/>
      <c r="C17" s="2"/>
      <c r="D17" s="2"/>
      <c r="E17" s="2"/>
      <c r="F17" s="2"/>
      <c r="G17" s="2"/>
      <c r="H17" s="2"/>
      <c r="I17" s="2"/>
      <c r="J17" s="2"/>
      <c r="K17" s="2"/>
      <c r="L17" s="2"/>
      <c r="M17" s="230"/>
      <c r="P17" s="1" t="s">
        <v>37</v>
      </c>
    </row>
    <row r="18" spans="1:16" ht="15.95" customHeight="1">
      <c r="A18" s="239" t="s">
        <v>120</v>
      </c>
      <c r="B18" s="114"/>
      <c r="C18" s="2"/>
      <c r="D18" s="2"/>
      <c r="E18" s="2"/>
      <c r="F18" s="430"/>
      <c r="G18" s="431"/>
      <c r="H18" s="431"/>
      <c r="I18" s="431"/>
      <c r="J18" s="432"/>
      <c r="K18" s="2"/>
      <c r="L18" s="2"/>
      <c r="M18" s="230"/>
      <c r="P18" s="1" t="s">
        <v>189</v>
      </c>
    </row>
    <row r="19" spans="1:16" s="14" customFormat="1" ht="15.95" customHeight="1">
      <c r="A19" s="240" t="s">
        <v>121</v>
      </c>
      <c r="B19" s="44"/>
      <c r="C19" s="44"/>
      <c r="D19" s="44"/>
      <c r="E19" s="44"/>
      <c r="F19" s="44"/>
      <c r="G19" s="44"/>
      <c r="H19" s="44"/>
      <c r="I19" s="44"/>
      <c r="J19" s="44"/>
      <c r="K19" s="44" t="s">
        <v>122</v>
      </c>
      <c r="L19" s="44"/>
      <c r="M19" s="241"/>
      <c r="P19" s="14" t="s">
        <v>191</v>
      </c>
    </row>
    <row r="20" spans="1:16" ht="15.95" customHeight="1">
      <c r="A20" s="433"/>
      <c r="B20" s="434"/>
      <c r="C20" s="434"/>
      <c r="D20" s="434"/>
      <c r="E20" s="434"/>
      <c r="F20" s="434"/>
      <c r="G20" s="434"/>
      <c r="H20" s="434"/>
      <c r="I20" s="435"/>
      <c r="J20" s="2"/>
      <c r="K20" s="439"/>
      <c r="L20" s="439"/>
      <c r="M20" s="242"/>
      <c r="P20" s="1" t="s">
        <v>192</v>
      </c>
    </row>
    <row r="21" spans="1:16" ht="15.75" customHeight="1">
      <c r="A21" s="436"/>
      <c r="B21" s="437"/>
      <c r="C21" s="437"/>
      <c r="D21" s="437"/>
      <c r="E21" s="437"/>
      <c r="F21" s="437"/>
      <c r="G21" s="437"/>
      <c r="H21" s="437"/>
      <c r="I21" s="438"/>
      <c r="J21" s="2"/>
      <c r="K21" s="114" t="s">
        <v>123</v>
      </c>
      <c r="L21" s="114"/>
      <c r="M21" s="230"/>
      <c r="P21" s="1" t="s">
        <v>193</v>
      </c>
    </row>
    <row r="22" spans="1:16" ht="15.95" customHeight="1">
      <c r="A22" s="436"/>
      <c r="B22" s="437"/>
      <c r="C22" s="437"/>
      <c r="D22" s="437"/>
      <c r="E22" s="437"/>
      <c r="F22" s="437"/>
      <c r="G22" s="437"/>
      <c r="H22" s="437"/>
      <c r="I22" s="438"/>
      <c r="J22" s="2"/>
      <c r="K22" s="456"/>
      <c r="L22" s="456"/>
      <c r="M22" s="230"/>
      <c r="P22" s="1" t="s">
        <v>194</v>
      </c>
    </row>
    <row r="23" spans="1:16" ht="15.95" customHeight="1">
      <c r="A23" s="377"/>
      <c r="B23" s="378"/>
      <c r="C23" s="378"/>
      <c r="D23" s="378"/>
      <c r="E23" s="378"/>
      <c r="F23" s="378"/>
      <c r="G23" s="378"/>
      <c r="H23" s="378"/>
      <c r="I23" s="379"/>
      <c r="J23" s="2"/>
      <c r="K23" s="44"/>
      <c r="L23" s="44"/>
      <c r="M23" s="230"/>
    </row>
    <row r="24" spans="1:16" s="14" customFormat="1" ht="18" customHeight="1">
      <c r="A24" s="240" t="s">
        <v>416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241"/>
    </row>
    <row r="25" spans="1:16" ht="9.9499999999999993" customHeight="1">
      <c r="A25" s="372" t="s">
        <v>79</v>
      </c>
      <c r="B25" s="373"/>
      <c r="C25" s="373"/>
      <c r="D25" s="370"/>
      <c r="E25" s="369" t="s">
        <v>80</v>
      </c>
      <c r="F25" s="373"/>
      <c r="G25" s="373"/>
      <c r="H25" s="373"/>
      <c r="I25" s="370"/>
      <c r="J25" s="369" t="s">
        <v>81</v>
      </c>
      <c r="K25" s="370"/>
      <c r="L25" s="369" t="s">
        <v>82</v>
      </c>
      <c r="M25" s="371"/>
    </row>
    <row r="26" spans="1:16" ht="15.95" customHeight="1">
      <c r="A26" s="382" t="s">
        <v>55</v>
      </c>
      <c r="B26" s="383"/>
      <c r="C26" s="383"/>
      <c r="D26" s="384"/>
      <c r="E26" s="483" t="s">
        <v>37</v>
      </c>
      <c r="F26" s="383"/>
      <c r="G26" s="383"/>
      <c r="H26" s="383"/>
      <c r="I26" s="384"/>
      <c r="J26" s="380"/>
      <c r="K26" s="379"/>
      <c r="L26" s="380"/>
      <c r="M26" s="381"/>
    </row>
    <row r="27" spans="1:16" ht="9.9499999999999993" customHeight="1">
      <c r="A27" s="372" t="s">
        <v>83</v>
      </c>
      <c r="B27" s="373"/>
      <c r="C27" s="373"/>
      <c r="D27" s="370"/>
      <c r="E27" s="369" t="s">
        <v>84</v>
      </c>
      <c r="F27" s="373"/>
      <c r="G27" s="373"/>
      <c r="H27" s="373"/>
      <c r="I27" s="370"/>
      <c r="J27" s="369" t="s">
        <v>85</v>
      </c>
      <c r="K27" s="370"/>
      <c r="L27" s="369" t="s">
        <v>86</v>
      </c>
      <c r="M27" s="371"/>
    </row>
    <row r="28" spans="1:16" ht="15.95" customHeight="1">
      <c r="A28" s="377"/>
      <c r="B28" s="378"/>
      <c r="C28" s="378"/>
      <c r="D28" s="379"/>
      <c r="E28" s="380"/>
      <c r="F28" s="378"/>
      <c r="G28" s="378"/>
      <c r="H28" s="378"/>
      <c r="I28" s="379"/>
      <c r="J28" s="380"/>
      <c r="K28" s="379"/>
      <c r="L28" s="380"/>
      <c r="M28" s="381"/>
    </row>
    <row r="29" spans="1:16" ht="9.9499999999999993" customHeight="1">
      <c r="A29" s="372" t="s">
        <v>87</v>
      </c>
      <c r="B29" s="373"/>
      <c r="C29" s="373"/>
      <c r="D29" s="370"/>
      <c r="E29" s="369" t="s">
        <v>88</v>
      </c>
      <c r="F29" s="373"/>
      <c r="G29" s="373"/>
      <c r="H29" s="373"/>
      <c r="I29" s="370"/>
      <c r="J29" s="369" t="s">
        <v>89</v>
      </c>
      <c r="K29" s="370"/>
      <c r="L29" s="369" t="s">
        <v>90</v>
      </c>
      <c r="M29" s="371"/>
    </row>
    <row r="30" spans="1:16" ht="15.95" customHeight="1">
      <c r="A30" s="377"/>
      <c r="B30" s="378"/>
      <c r="C30" s="378"/>
      <c r="D30" s="379"/>
      <c r="E30" s="380"/>
      <c r="F30" s="378"/>
      <c r="G30" s="378"/>
      <c r="H30" s="378"/>
      <c r="I30" s="379"/>
      <c r="J30" s="380"/>
      <c r="K30" s="379"/>
      <c r="L30" s="380"/>
      <c r="M30" s="381"/>
    </row>
    <row r="31" spans="1:16" ht="9.9499999999999993" customHeight="1">
      <c r="A31" s="372" t="s">
        <v>91</v>
      </c>
      <c r="B31" s="373"/>
      <c r="C31" s="373"/>
      <c r="D31" s="373"/>
      <c r="E31" s="373"/>
      <c r="F31" s="373"/>
      <c r="G31" s="373"/>
      <c r="H31" s="373"/>
      <c r="I31" s="370"/>
      <c r="J31" s="369" t="s">
        <v>92</v>
      </c>
      <c r="K31" s="370"/>
      <c r="L31" s="369" t="s">
        <v>315</v>
      </c>
      <c r="M31" s="371"/>
    </row>
    <row r="32" spans="1:16" ht="15.95" customHeight="1">
      <c r="A32" s="377"/>
      <c r="B32" s="378"/>
      <c r="C32" s="378"/>
      <c r="D32" s="378"/>
      <c r="E32" s="378"/>
      <c r="F32" s="378"/>
      <c r="G32" s="378"/>
      <c r="H32" s="378"/>
      <c r="I32" s="379"/>
      <c r="J32" s="186"/>
      <c r="K32" s="187"/>
      <c r="L32" s="186"/>
      <c r="M32" s="243"/>
    </row>
    <row r="33" spans="1:15" s="124" customFormat="1" ht="21" customHeight="1">
      <c r="A33" s="239" t="s">
        <v>391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244"/>
    </row>
    <row r="34" spans="1:15" s="126" customFormat="1" ht="9.9499999999999993" customHeight="1">
      <c r="A34" s="245" t="s">
        <v>11</v>
      </c>
      <c r="B34" s="363" t="s">
        <v>388</v>
      </c>
      <c r="C34" s="364"/>
      <c r="D34" s="364"/>
      <c r="E34" s="365"/>
      <c r="F34" s="363" t="s">
        <v>389</v>
      </c>
      <c r="G34" s="364"/>
      <c r="H34" s="364"/>
      <c r="I34" s="364"/>
      <c r="J34" s="365"/>
      <c r="K34" s="363" t="s">
        <v>390</v>
      </c>
      <c r="L34" s="364"/>
      <c r="M34" s="366"/>
    </row>
    <row r="35" spans="1:15" s="127" customFormat="1" ht="15.95" customHeight="1">
      <c r="A35" s="246" t="s">
        <v>392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8"/>
    </row>
    <row r="36" spans="1:15" s="127" customFormat="1" ht="15.95" customHeight="1">
      <c r="A36" s="246" t="s">
        <v>393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8"/>
    </row>
    <row r="37" spans="1:15" s="127" customFormat="1" ht="15.95" customHeight="1">
      <c r="A37" s="246" t="s">
        <v>394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8"/>
    </row>
    <row r="38" spans="1:15" s="14" customFormat="1" ht="18" customHeight="1">
      <c r="A38" s="240" t="s">
        <v>417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241"/>
    </row>
    <row r="39" spans="1:15" ht="9.9499999999999993" customHeight="1">
      <c r="A39" s="372" t="s">
        <v>126</v>
      </c>
      <c r="B39" s="373"/>
      <c r="C39" s="373"/>
      <c r="D39" s="370"/>
      <c r="E39" s="369" t="s">
        <v>127</v>
      </c>
      <c r="F39" s="373"/>
      <c r="G39" s="373"/>
      <c r="H39" s="373"/>
      <c r="I39" s="370"/>
      <c r="J39" s="369" t="s">
        <v>128</v>
      </c>
      <c r="K39" s="370"/>
      <c r="L39" s="369" t="s">
        <v>129</v>
      </c>
      <c r="M39" s="371"/>
    </row>
    <row r="40" spans="1:15" ht="15.95" customHeight="1">
      <c r="A40" s="382" t="s">
        <v>37</v>
      </c>
      <c r="B40" s="383"/>
      <c r="C40" s="383"/>
      <c r="D40" s="384"/>
      <c r="E40" s="385"/>
      <c r="F40" s="386"/>
      <c r="G40" s="386"/>
      <c r="H40" s="386"/>
      <c r="I40" s="387"/>
      <c r="J40" s="388"/>
      <c r="K40" s="389"/>
      <c r="L40" s="388"/>
      <c r="M40" s="390"/>
    </row>
    <row r="41" spans="1:15" ht="9.9499999999999993" customHeight="1">
      <c r="A41" s="372" t="s">
        <v>130</v>
      </c>
      <c r="B41" s="373"/>
      <c r="C41" s="373"/>
      <c r="D41" s="370"/>
      <c r="E41" s="369" t="s">
        <v>131</v>
      </c>
      <c r="F41" s="373"/>
      <c r="G41" s="373"/>
      <c r="H41" s="373"/>
      <c r="I41" s="370"/>
      <c r="J41" s="369" t="s">
        <v>132</v>
      </c>
      <c r="K41" s="370"/>
      <c r="L41" s="369" t="s">
        <v>133</v>
      </c>
      <c r="M41" s="371"/>
    </row>
    <row r="42" spans="1:15" ht="15.95" customHeight="1">
      <c r="A42" s="377"/>
      <c r="B42" s="378"/>
      <c r="C42" s="378"/>
      <c r="D42" s="379"/>
      <c r="E42" s="380"/>
      <c r="F42" s="378"/>
      <c r="G42" s="378"/>
      <c r="H42" s="378"/>
      <c r="I42" s="379"/>
      <c r="J42" s="380"/>
      <c r="K42" s="379"/>
      <c r="L42" s="380"/>
      <c r="M42" s="381"/>
    </row>
    <row r="43" spans="1:15" ht="9.9499999999999993" customHeight="1">
      <c r="A43" s="372" t="s">
        <v>134</v>
      </c>
      <c r="B43" s="373"/>
      <c r="C43" s="373"/>
      <c r="D43" s="370"/>
      <c r="E43" s="369" t="s">
        <v>135</v>
      </c>
      <c r="F43" s="373"/>
      <c r="G43" s="373"/>
      <c r="H43" s="373"/>
      <c r="I43" s="370"/>
      <c r="J43" s="369" t="s">
        <v>314</v>
      </c>
      <c r="K43" s="370"/>
      <c r="L43" s="369" t="s">
        <v>313</v>
      </c>
      <c r="M43" s="371"/>
    </row>
    <row r="44" spans="1:15" ht="15.95" customHeight="1">
      <c r="A44" s="377"/>
      <c r="B44" s="378"/>
      <c r="C44" s="378"/>
      <c r="D44" s="379"/>
      <c r="E44" s="380"/>
      <c r="F44" s="378"/>
      <c r="G44" s="378"/>
      <c r="H44" s="378"/>
      <c r="I44" s="379"/>
      <c r="J44" s="380"/>
      <c r="K44" s="379"/>
      <c r="L44" s="380"/>
      <c r="M44" s="381"/>
    </row>
    <row r="45" spans="1:15" ht="9.75" customHeight="1">
      <c r="A45" s="372" t="s">
        <v>316</v>
      </c>
      <c r="B45" s="373"/>
      <c r="C45" s="373"/>
      <c r="D45" s="373"/>
      <c r="E45" s="373"/>
      <c r="F45" s="373"/>
      <c r="G45" s="373"/>
      <c r="H45" s="373"/>
      <c r="I45" s="370"/>
      <c r="J45" s="369" t="s">
        <v>317</v>
      </c>
      <c r="K45" s="370"/>
      <c r="L45" s="369" t="s">
        <v>318</v>
      </c>
      <c r="M45" s="371"/>
    </row>
    <row r="46" spans="1:15" s="124" customFormat="1" ht="15.95" customHeight="1">
      <c r="A46" s="374"/>
      <c r="B46" s="375"/>
      <c r="C46" s="375"/>
      <c r="D46" s="375"/>
      <c r="E46" s="375"/>
      <c r="F46" s="375"/>
      <c r="G46" s="375"/>
      <c r="H46" s="375"/>
      <c r="I46" s="376"/>
      <c r="J46" s="188"/>
      <c r="K46" s="189"/>
      <c r="L46" s="188"/>
      <c r="M46" s="247"/>
    </row>
    <row r="47" spans="1:15" s="14" customFormat="1" ht="18" customHeight="1">
      <c r="A47" s="240" t="s">
        <v>124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241"/>
      <c r="O47" s="16"/>
    </row>
    <row r="48" spans="1:15" ht="9.9499999999999993" customHeight="1">
      <c r="A48" s="372" t="s">
        <v>281</v>
      </c>
      <c r="B48" s="373"/>
      <c r="C48" s="373"/>
      <c r="D48" s="373"/>
      <c r="E48" s="373"/>
      <c r="F48" s="373"/>
      <c r="G48" s="373"/>
      <c r="H48" s="373"/>
      <c r="I48" s="370"/>
      <c r="J48" s="369" t="s">
        <v>282</v>
      </c>
      <c r="K48" s="373"/>
      <c r="L48" s="373"/>
      <c r="M48" s="371"/>
    </row>
    <row r="49" spans="1:15" ht="15.95" customHeight="1">
      <c r="A49" s="377"/>
      <c r="B49" s="378"/>
      <c r="C49" s="378"/>
      <c r="D49" s="378"/>
      <c r="E49" s="378"/>
      <c r="F49" s="378"/>
      <c r="G49" s="378"/>
      <c r="H49" s="378"/>
      <c r="I49" s="379"/>
      <c r="J49" s="380"/>
      <c r="K49" s="378"/>
      <c r="L49" s="378"/>
      <c r="M49" s="381"/>
    </row>
    <row r="50" spans="1:15" ht="9.9499999999999993" customHeight="1">
      <c r="A50" s="372" t="s">
        <v>283</v>
      </c>
      <c r="B50" s="373"/>
      <c r="C50" s="373"/>
      <c r="D50" s="370"/>
      <c r="E50" s="369" t="s">
        <v>284</v>
      </c>
      <c r="F50" s="373"/>
      <c r="G50" s="373"/>
      <c r="H50" s="373"/>
      <c r="I50" s="370"/>
      <c r="J50" s="369" t="s">
        <v>285</v>
      </c>
      <c r="K50" s="370"/>
      <c r="L50" s="369" t="s">
        <v>286</v>
      </c>
      <c r="M50" s="371"/>
      <c r="O50" s="422"/>
    </row>
    <row r="51" spans="1:15" ht="15.95" customHeight="1">
      <c r="A51" s="382" t="s">
        <v>37</v>
      </c>
      <c r="B51" s="383"/>
      <c r="C51" s="383"/>
      <c r="D51" s="384"/>
      <c r="E51" s="385"/>
      <c r="F51" s="386"/>
      <c r="G51" s="386"/>
      <c r="H51" s="386"/>
      <c r="I51" s="387"/>
      <c r="J51" s="388"/>
      <c r="K51" s="389"/>
      <c r="L51" s="388"/>
      <c r="M51" s="390"/>
      <c r="O51" s="422"/>
    </row>
    <row r="52" spans="1:15" ht="9.9499999999999993" customHeight="1">
      <c r="A52" s="372" t="s">
        <v>287</v>
      </c>
      <c r="B52" s="373"/>
      <c r="C52" s="373"/>
      <c r="D52" s="370"/>
      <c r="E52" s="369" t="s">
        <v>288</v>
      </c>
      <c r="F52" s="373"/>
      <c r="G52" s="373"/>
      <c r="H52" s="373"/>
      <c r="I52" s="370"/>
      <c r="J52" s="369" t="s">
        <v>289</v>
      </c>
      <c r="K52" s="370"/>
      <c r="L52" s="369" t="s">
        <v>290</v>
      </c>
      <c r="M52" s="371"/>
    </row>
    <row r="53" spans="1:15" ht="15.95" customHeight="1">
      <c r="A53" s="377"/>
      <c r="B53" s="378"/>
      <c r="C53" s="378"/>
      <c r="D53" s="379"/>
      <c r="E53" s="380"/>
      <c r="F53" s="378"/>
      <c r="G53" s="378"/>
      <c r="H53" s="378"/>
      <c r="I53" s="379"/>
      <c r="J53" s="380"/>
      <c r="K53" s="379"/>
      <c r="L53" s="380"/>
      <c r="M53" s="381"/>
    </row>
    <row r="54" spans="1:15" ht="9.9499999999999993" customHeight="1">
      <c r="A54" s="372" t="s">
        <v>291</v>
      </c>
      <c r="B54" s="373"/>
      <c r="C54" s="373"/>
      <c r="D54" s="370"/>
      <c r="E54" s="369" t="s">
        <v>292</v>
      </c>
      <c r="F54" s="373"/>
      <c r="G54" s="373"/>
      <c r="H54" s="373"/>
      <c r="I54" s="370"/>
      <c r="J54" s="369" t="s">
        <v>310</v>
      </c>
      <c r="K54" s="370"/>
      <c r="L54" s="369" t="s">
        <v>311</v>
      </c>
      <c r="M54" s="371"/>
    </row>
    <row r="55" spans="1:15" ht="18.75" customHeight="1">
      <c r="A55" s="377"/>
      <c r="B55" s="378"/>
      <c r="C55" s="378"/>
      <c r="D55" s="379"/>
      <c r="E55" s="380"/>
      <c r="F55" s="378"/>
      <c r="G55" s="378"/>
      <c r="H55" s="378"/>
      <c r="I55" s="379"/>
      <c r="J55" s="380"/>
      <c r="K55" s="379"/>
      <c r="L55" s="380"/>
      <c r="M55" s="381"/>
    </row>
    <row r="56" spans="1:15" ht="9.9499999999999993" customHeight="1">
      <c r="A56" s="372" t="s">
        <v>312</v>
      </c>
      <c r="B56" s="373"/>
      <c r="C56" s="373"/>
      <c r="D56" s="373"/>
      <c r="E56" s="373"/>
      <c r="F56" s="373"/>
      <c r="G56" s="373"/>
      <c r="H56" s="373"/>
      <c r="I56" s="370"/>
      <c r="J56" s="204" t="s">
        <v>387</v>
      </c>
      <c r="K56" s="205"/>
      <c r="L56" s="369" t="s">
        <v>386</v>
      </c>
      <c r="M56" s="371"/>
    </row>
    <row r="57" spans="1:15" ht="15.95" customHeight="1">
      <c r="A57" s="377"/>
      <c r="B57" s="378"/>
      <c r="C57" s="378"/>
      <c r="D57" s="378"/>
      <c r="E57" s="378"/>
      <c r="F57" s="378"/>
      <c r="G57" s="378"/>
      <c r="H57" s="378"/>
      <c r="I57" s="379"/>
      <c r="J57" s="248"/>
      <c r="K57" s="249"/>
      <c r="L57" s="188"/>
      <c r="M57" s="247"/>
    </row>
    <row r="58" spans="1:15" s="14" customFormat="1" ht="18" customHeight="1">
      <c r="A58" s="240" t="s">
        <v>125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241"/>
    </row>
    <row r="59" spans="1:15" ht="9.9499999999999993" customHeight="1">
      <c r="A59" s="372" t="s">
        <v>136</v>
      </c>
      <c r="B59" s="373"/>
      <c r="C59" s="373"/>
      <c r="D59" s="373"/>
      <c r="E59" s="370"/>
      <c r="F59" s="369" t="s">
        <v>178</v>
      </c>
      <c r="G59" s="373"/>
      <c r="H59" s="373"/>
      <c r="I59" s="373"/>
      <c r="J59" s="370"/>
      <c r="K59" s="369" t="s">
        <v>307</v>
      </c>
      <c r="L59" s="373"/>
      <c r="M59" s="371"/>
    </row>
    <row r="60" spans="1:15" ht="15" customHeight="1">
      <c r="A60" s="377"/>
      <c r="B60" s="378"/>
      <c r="C60" s="378"/>
      <c r="D60" s="378"/>
      <c r="E60" s="379"/>
      <c r="F60" s="380"/>
      <c r="G60" s="378"/>
      <c r="H60" s="378"/>
      <c r="I60" s="378"/>
      <c r="J60" s="379"/>
      <c r="K60" s="380"/>
      <c r="L60" s="378"/>
      <c r="M60" s="381"/>
    </row>
    <row r="61" spans="1:15" ht="9.9499999999999993" customHeight="1">
      <c r="A61" s="372" t="s">
        <v>308</v>
      </c>
      <c r="B61" s="373"/>
      <c r="C61" s="373"/>
      <c r="D61" s="373"/>
      <c r="E61" s="370"/>
      <c r="F61" s="369" t="s">
        <v>309</v>
      </c>
      <c r="G61" s="373"/>
      <c r="H61" s="373"/>
      <c r="I61" s="373"/>
      <c r="J61" s="373"/>
      <c r="K61" s="373"/>
      <c r="L61" s="373"/>
      <c r="M61" s="371"/>
    </row>
    <row r="62" spans="1:15" ht="15" customHeight="1">
      <c r="A62" s="377"/>
      <c r="B62" s="378"/>
      <c r="C62" s="378"/>
      <c r="D62" s="378"/>
      <c r="E62" s="379"/>
      <c r="F62" s="380"/>
      <c r="G62" s="378"/>
      <c r="H62" s="378"/>
      <c r="I62" s="378"/>
      <c r="J62" s="378"/>
      <c r="K62" s="378"/>
      <c r="L62" s="378"/>
      <c r="M62" s="381"/>
    </row>
    <row r="63" spans="1:15" s="130" customFormat="1" ht="20.25" customHeight="1">
      <c r="A63" s="484" t="s">
        <v>440</v>
      </c>
      <c r="B63" s="485"/>
      <c r="C63" s="485"/>
      <c r="D63" s="485"/>
      <c r="E63" s="485"/>
      <c r="F63" s="485"/>
      <c r="G63" s="485"/>
      <c r="H63" s="485"/>
      <c r="I63" s="485"/>
      <c r="J63" s="485"/>
      <c r="K63" s="485"/>
      <c r="L63" s="485"/>
      <c r="M63" s="486"/>
    </row>
    <row r="64" spans="1:15" ht="30" customHeight="1">
      <c r="A64" s="440" t="s">
        <v>150</v>
      </c>
      <c r="B64" s="441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2"/>
    </row>
    <row r="65" spans="1:16" s="14" customFormat="1" ht="24" customHeight="1">
      <c r="A65" s="250" t="s">
        <v>13</v>
      </c>
      <c r="B65" s="417" t="s">
        <v>155</v>
      </c>
      <c r="C65" s="417"/>
      <c r="D65" s="417"/>
      <c r="E65" s="454" t="s">
        <v>156</v>
      </c>
      <c r="F65" s="454"/>
      <c r="G65" s="454"/>
      <c r="H65" s="454"/>
      <c r="I65" s="454"/>
      <c r="J65" s="454"/>
      <c r="K65" s="454"/>
      <c r="L65" s="454"/>
      <c r="M65" s="455"/>
    </row>
    <row r="66" spans="1:16" s="14" customFormat="1" ht="24" customHeight="1">
      <c r="A66" s="250" t="s">
        <v>14</v>
      </c>
      <c r="B66" s="206" t="s">
        <v>151</v>
      </c>
      <c r="C66" s="443"/>
      <c r="D66" s="444"/>
      <c r="E66" s="190" t="s">
        <v>72</v>
      </c>
      <c r="F66" s="53"/>
      <c r="G66" s="208"/>
      <c r="H66" s="191" t="s">
        <v>40</v>
      </c>
      <c r="I66" s="51"/>
      <c r="J66" s="206"/>
      <c r="K66" s="206"/>
      <c r="L66" s="206"/>
      <c r="M66" s="251"/>
      <c r="P66" s="52" t="str">
        <f>CONCATENATE(C66,E66,F66,G66,H66,I66)</f>
        <v>- 6936 - UM/</v>
      </c>
    </row>
    <row r="67" spans="1:16" s="14" customFormat="1" ht="24" customHeight="1">
      <c r="A67" s="250" t="s">
        <v>15</v>
      </c>
      <c r="B67" s="445" t="s">
        <v>152</v>
      </c>
      <c r="C67" s="445"/>
      <c r="D67" s="445"/>
      <c r="E67" s="445"/>
      <c r="F67" s="445"/>
      <c r="G67" s="445"/>
      <c r="H67" s="445"/>
      <c r="I67" s="445"/>
      <c r="J67" s="446"/>
      <c r="K67" s="447"/>
      <c r="L67" s="206"/>
      <c r="M67" s="251"/>
    </row>
    <row r="68" spans="1:16" s="14" customFormat="1" ht="24" customHeight="1">
      <c r="A68" s="250" t="s">
        <v>16</v>
      </c>
      <c r="B68" s="417" t="s">
        <v>153</v>
      </c>
      <c r="C68" s="417"/>
      <c r="D68" s="417"/>
      <c r="E68" s="417"/>
      <c r="F68" s="417"/>
      <c r="G68" s="417"/>
      <c r="H68" s="417"/>
      <c r="I68" s="417"/>
      <c r="J68" s="417"/>
      <c r="K68" s="417"/>
      <c r="L68" s="409"/>
      <c r="M68" s="410"/>
    </row>
    <row r="69" spans="1:16" s="14" customFormat="1" ht="24" customHeight="1">
      <c r="A69" s="250" t="s">
        <v>17</v>
      </c>
      <c r="B69" s="417" t="s">
        <v>154</v>
      </c>
      <c r="C69" s="417"/>
      <c r="D69" s="417"/>
      <c r="E69" s="417"/>
      <c r="F69" s="417"/>
      <c r="G69" s="417"/>
      <c r="H69" s="417"/>
      <c r="I69" s="417"/>
      <c r="J69" s="417"/>
      <c r="K69" s="417"/>
      <c r="L69" s="409"/>
      <c r="M69" s="410"/>
    </row>
    <row r="70" spans="1:16" s="14" customFormat="1" ht="9.9499999999999993" customHeight="1">
      <c r="A70" s="252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51"/>
    </row>
    <row r="71" spans="1:16" s="49" customFormat="1" ht="30" customHeight="1">
      <c r="A71" s="448" t="s">
        <v>157</v>
      </c>
      <c r="B71" s="449"/>
      <c r="C71" s="449"/>
      <c r="D71" s="449"/>
      <c r="E71" s="449"/>
      <c r="F71" s="449"/>
      <c r="G71" s="449"/>
      <c r="H71" s="449"/>
      <c r="I71" s="449"/>
      <c r="J71" s="449"/>
      <c r="K71" s="449"/>
      <c r="L71" s="449"/>
      <c r="M71" s="450"/>
    </row>
    <row r="72" spans="1:16" s="49" customFormat="1" ht="24" customHeight="1">
      <c r="A72" s="250" t="s">
        <v>13</v>
      </c>
      <c r="B72" s="417" t="s">
        <v>160</v>
      </c>
      <c r="C72" s="417"/>
      <c r="D72" s="417"/>
      <c r="E72" s="417"/>
      <c r="F72" s="417"/>
      <c r="G72" s="417"/>
      <c r="H72" s="417"/>
      <c r="I72" s="206"/>
      <c r="J72" s="50" t="s">
        <v>158</v>
      </c>
      <c r="K72" s="105" t="str">
        <f>IF(J67="","",J67)</f>
        <v/>
      </c>
      <c r="L72" s="50" t="s">
        <v>159</v>
      </c>
      <c r="M72" s="253"/>
    </row>
    <row r="73" spans="1:16" s="49" customFormat="1" ht="24" customHeight="1">
      <c r="A73" s="250" t="s">
        <v>14</v>
      </c>
      <c r="B73" s="417" t="s">
        <v>144</v>
      </c>
      <c r="C73" s="417"/>
      <c r="D73" s="417"/>
      <c r="E73" s="417"/>
      <c r="F73" s="417"/>
      <c r="G73" s="417"/>
      <c r="H73" s="417"/>
      <c r="I73" s="417"/>
      <c r="J73" s="417"/>
      <c r="K73" s="418"/>
      <c r="L73" s="409"/>
      <c r="M73" s="410"/>
    </row>
    <row r="74" spans="1:16" s="49" customFormat="1" ht="24" customHeight="1">
      <c r="A74" s="250" t="s">
        <v>15</v>
      </c>
      <c r="B74" s="417" t="s">
        <v>145</v>
      </c>
      <c r="C74" s="417"/>
      <c r="D74" s="417"/>
      <c r="E74" s="417"/>
      <c r="F74" s="417"/>
      <c r="G74" s="417"/>
      <c r="H74" s="417"/>
      <c r="I74" s="417"/>
      <c r="J74" s="417"/>
      <c r="K74" s="418"/>
      <c r="L74" s="423">
        <f>L73-L75</f>
        <v>0</v>
      </c>
      <c r="M74" s="424"/>
    </row>
    <row r="75" spans="1:16" s="14" customFormat="1" ht="24" customHeight="1">
      <c r="A75" s="254" t="s">
        <v>16</v>
      </c>
      <c r="B75" s="417" t="s">
        <v>146</v>
      </c>
      <c r="C75" s="417"/>
      <c r="D75" s="417"/>
      <c r="E75" s="417"/>
      <c r="F75" s="417"/>
      <c r="G75" s="417"/>
      <c r="H75" s="417"/>
      <c r="I75" s="417"/>
      <c r="J75" s="417"/>
      <c r="K75" s="418"/>
      <c r="L75" s="409"/>
      <c r="M75" s="410"/>
    </row>
    <row r="76" spans="1:16" s="14" customFormat="1" ht="24" customHeight="1">
      <c r="A76" s="250"/>
      <c r="B76" s="417" t="s">
        <v>196</v>
      </c>
      <c r="C76" s="417"/>
      <c r="D76" s="417"/>
      <c r="E76" s="417"/>
      <c r="F76" s="417"/>
      <c r="G76" s="417"/>
      <c r="H76" s="417"/>
      <c r="I76" s="417"/>
      <c r="J76" s="417"/>
      <c r="K76" s="418"/>
      <c r="L76" s="409"/>
      <c r="M76" s="410"/>
    </row>
    <row r="77" spans="1:16" s="14" customFormat="1" ht="24" customHeight="1">
      <c r="A77" s="250" t="s">
        <v>17</v>
      </c>
      <c r="B77" s="417" t="s">
        <v>147</v>
      </c>
      <c r="C77" s="417"/>
      <c r="D77" s="417"/>
      <c r="E77" s="417"/>
      <c r="F77" s="417"/>
      <c r="G77" s="417"/>
      <c r="H77" s="417"/>
      <c r="I77" s="417"/>
      <c r="J77" s="417"/>
      <c r="K77" s="418"/>
      <c r="L77" s="409"/>
      <c r="M77" s="410"/>
    </row>
    <row r="78" spans="1:16" s="14" customFormat="1" ht="24" customHeight="1">
      <c r="A78" s="250"/>
      <c r="B78" s="417" t="s">
        <v>161</v>
      </c>
      <c r="C78" s="417"/>
      <c r="D78" s="417"/>
      <c r="E78" s="417"/>
      <c r="F78" s="417"/>
      <c r="G78" s="417"/>
      <c r="H78" s="417"/>
      <c r="I78" s="417"/>
      <c r="J78" s="417"/>
      <c r="K78" s="418"/>
      <c r="L78" s="423">
        <f>L77*0.6363</f>
        <v>0</v>
      </c>
      <c r="M78" s="424"/>
    </row>
    <row r="79" spans="1:16" s="14" customFormat="1" ht="24" customHeight="1">
      <c r="A79" s="250"/>
      <c r="B79" s="417" t="s">
        <v>162</v>
      </c>
      <c r="C79" s="417"/>
      <c r="D79" s="417"/>
      <c r="E79" s="417"/>
      <c r="F79" s="417"/>
      <c r="G79" s="417"/>
      <c r="H79" s="417"/>
      <c r="I79" s="417"/>
      <c r="J79" s="417"/>
      <c r="K79" s="418"/>
      <c r="L79" s="423">
        <f>L77-L78</f>
        <v>0</v>
      </c>
      <c r="M79" s="424"/>
      <c r="N79" s="75"/>
      <c r="O79" s="76"/>
    </row>
    <row r="80" spans="1:16" s="14" customFormat="1" ht="24" customHeight="1">
      <c r="A80" s="250" t="s">
        <v>6</v>
      </c>
      <c r="B80" s="417" t="s">
        <v>228</v>
      </c>
      <c r="C80" s="417"/>
      <c r="D80" s="417"/>
      <c r="E80" s="417"/>
      <c r="F80" s="417"/>
      <c r="G80" s="417"/>
      <c r="H80" s="417"/>
      <c r="I80" s="417"/>
      <c r="J80" s="417"/>
      <c r="K80" s="418"/>
      <c r="L80" s="409"/>
      <c r="M80" s="410"/>
      <c r="N80" s="87"/>
      <c r="O80" s="86"/>
    </row>
    <row r="81" spans="1:16" s="14" customFormat="1" ht="24" customHeight="1">
      <c r="A81" s="250"/>
      <c r="B81" s="417" t="s">
        <v>195</v>
      </c>
      <c r="C81" s="417"/>
      <c r="D81" s="417"/>
      <c r="E81" s="417"/>
      <c r="F81" s="417"/>
      <c r="G81" s="417"/>
      <c r="H81" s="417"/>
      <c r="I81" s="417"/>
      <c r="J81" s="417"/>
      <c r="K81" s="418"/>
      <c r="L81" s="419"/>
      <c r="M81" s="420"/>
      <c r="N81" s="77"/>
      <c r="O81" s="78"/>
      <c r="P81" s="160"/>
    </row>
    <row r="82" spans="1:16" s="14" customFormat="1" ht="24" customHeight="1">
      <c r="A82" s="250" t="s">
        <v>18</v>
      </c>
      <c r="B82" s="417" t="str">
        <f>IF(C81="w tym kwota rozliczająca zaliczkę","Odsetki od wypłaconej zaliczki podlegające rozliczeniu w ramach wniosku",IF(C81="w tym kwota rozliczająca wyprzedzające finansowanie","Odsetki od wypłaconego wyprzedzającego finansowania podlegające rozliczeniu w ramach wniosku","Odsetki od wypłaconej zaliczki / wyprzedzającego finansowania podlegające rozliczeniu w ramach wniosku"))</f>
        <v>Odsetki od wypłaconej zaliczki / wyprzedzającego finansowania podlegające rozliczeniu w ramach wniosku</v>
      </c>
      <c r="C82" s="417"/>
      <c r="D82" s="417"/>
      <c r="E82" s="417"/>
      <c r="F82" s="417"/>
      <c r="G82" s="417"/>
      <c r="H82" s="417"/>
      <c r="I82" s="417"/>
      <c r="J82" s="417"/>
      <c r="K82" s="418"/>
      <c r="L82" s="419"/>
      <c r="M82" s="420"/>
      <c r="N82" s="391"/>
      <c r="O82" s="391"/>
    </row>
    <row r="83" spans="1:16" ht="9.9499999999999993" customHeight="1">
      <c r="A83" s="254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55"/>
    </row>
    <row r="84" spans="1:16" s="14" customFormat="1" ht="30" customHeight="1">
      <c r="A84" s="396" t="s">
        <v>137</v>
      </c>
      <c r="B84" s="428"/>
      <c r="C84" s="428"/>
      <c r="D84" s="428"/>
      <c r="E84" s="428"/>
      <c r="F84" s="428"/>
      <c r="G84" s="428"/>
      <c r="H84" s="428"/>
      <c r="I84" s="428"/>
      <c r="J84" s="428"/>
      <c r="K84" s="428"/>
      <c r="L84" s="428"/>
      <c r="M84" s="429"/>
      <c r="N84" s="395" t="s">
        <v>197</v>
      </c>
      <c r="O84" s="395"/>
    </row>
    <row r="85" spans="1:16" ht="15.95" customHeight="1">
      <c r="A85" s="239" t="s">
        <v>138</v>
      </c>
      <c r="B85" s="102"/>
      <c r="C85" s="2"/>
      <c r="D85" s="2"/>
      <c r="E85" s="2"/>
      <c r="F85" s="457"/>
      <c r="G85" s="458"/>
      <c r="H85" s="256"/>
      <c r="I85" s="256"/>
      <c r="J85" s="256"/>
      <c r="K85" s="2"/>
      <c r="L85" s="2"/>
      <c r="M85" s="230"/>
      <c r="N85" s="395"/>
      <c r="O85" s="395"/>
    </row>
    <row r="86" spans="1:16" ht="15.95" customHeight="1">
      <c r="A86" s="239" t="s">
        <v>139</v>
      </c>
      <c r="B86" s="114"/>
      <c r="C86" s="2"/>
      <c r="D86" s="2"/>
      <c r="E86" s="2"/>
      <c r="F86" s="430"/>
      <c r="G86" s="431"/>
      <c r="H86" s="431"/>
      <c r="I86" s="431"/>
      <c r="J86" s="432"/>
      <c r="K86" s="2"/>
      <c r="L86" s="2"/>
      <c r="M86" s="230"/>
      <c r="N86" s="395"/>
      <c r="O86" s="395"/>
    </row>
    <row r="87" spans="1:16" ht="15.95" customHeight="1">
      <c r="A87" s="240" t="s">
        <v>140</v>
      </c>
      <c r="B87" s="44"/>
      <c r="C87" s="44"/>
      <c r="D87" s="44"/>
      <c r="E87" s="44"/>
      <c r="F87" s="44"/>
      <c r="G87" s="44"/>
      <c r="H87" s="44"/>
      <c r="I87" s="44"/>
      <c r="J87" s="44"/>
      <c r="K87" s="44" t="s">
        <v>141</v>
      </c>
      <c r="L87" s="44"/>
      <c r="M87" s="241"/>
      <c r="N87" s="395"/>
      <c r="O87" s="395"/>
    </row>
    <row r="88" spans="1:16" ht="15.95" customHeight="1">
      <c r="A88" s="433"/>
      <c r="B88" s="434"/>
      <c r="C88" s="434"/>
      <c r="D88" s="434"/>
      <c r="E88" s="434"/>
      <c r="F88" s="434"/>
      <c r="G88" s="434"/>
      <c r="H88" s="434"/>
      <c r="I88" s="435"/>
      <c r="J88" s="2"/>
      <c r="K88" s="439"/>
      <c r="L88" s="439"/>
      <c r="M88" s="242"/>
      <c r="N88" s="395"/>
      <c r="O88" s="395"/>
    </row>
    <row r="89" spans="1:16" ht="15.95" customHeight="1">
      <c r="A89" s="436"/>
      <c r="B89" s="437"/>
      <c r="C89" s="437"/>
      <c r="D89" s="437"/>
      <c r="E89" s="437"/>
      <c r="F89" s="437"/>
      <c r="G89" s="437"/>
      <c r="H89" s="437"/>
      <c r="I89" s="438"/>
      <c r="J89" s="2"/>
      <c r="K89" s="114" t="s">
        <v>142</v>
      </c>
      <c r="L89" s="114"/>
      <c r="M89" s="230"/>
      <c r="N89" s="395"/>
      <c r="O89" s="395"/>
    </row>
    <row r="90" spans="1:16" ht="15.95" customHeight="1">
      <c r="A90" s="436"/>
      <c r="B90" s="437"/>
      <c r="C90" s="437"/>
      <c r="D90" s="437"/>
      <c r="E90" s="437"/>
      <c r="F90" s="437"/>
      <c r="G90" s="437"/>
      <c r="H90" s="437"/>
      <c r="I90" s="438"/>
      <c r="J90" s="2"/>
      <c r="K90" s="456"/>
      <c r="L90" s="456"/>
      <c r="M90" s="230"/>
      <c r="N90" s="395"/>
      <c r="O90" s="395"/>
    </row>
    <row r="91" spans="1:16" ht="15.95" customHeight="1">
      <c r="A91" s="377"/>
      <c r="B91" s="378"/>
      <c r="C91" s="378"/>
      <c r="D91" s="378"/>
      <c r="E91" s="378"/>
      <c r="F91" s="378"/>
      <c r="G91" s="378"/>
      <c r="H91" s="378"/>
      <c r="I91" s="379"/>
      <c r="J91" s="2"/>
      <c r="K91" s="44"/>
      <c r="L91" s="44"/>
      <c r="M91" s="230"/>
      <c r="N91" s="395"/>
      <c r="O91" s="395"/>
    </row>
    <row r="92" spans="1:16" ht="24" customHeight="1">
      <c r="A92" s="257" t="s">
        <v>143</v>
      </c>
      <c r="B92" s="207"/>
      <c r="C92" s="207"/>
      <c r="D92" s="207"/>
      <c r="E92" s="207"/>
      <c r="F92" s="207"/>
      <c r="G92" s="207"/>
      <c r="H92" s="207"/>
      <c r="I92" s="207"/>
      <c r="J92" s="2"/>
      <c r="K92" s="44"/>
      <c r="L92" s="44"/>
      <c r="M92" s="230"/>
    </row>
    <row r="93" spans="1:16" ht="24" customHeight="1">
      <c r="A93" s="258" t="s">
        <v>6</v>
      </c>
      <c r="B93" s="44" t="s">
        <v>144</v>
      </c>
      <c r="C93" s="44"/>
      <c r="D93" s="44"/>
      <c r="E93" s="44"/>
      <c r="F93" s="44"/>
      <c r="G93" s="44"/>
      <c r="H93" s="44"/>
      <c r="I93" s="44"/>
      <c r="J93" s="44"/>
      <c r="K93" s="44"/>
      <c r="L93" s="409"/>
      <c r="M93" s="410"/>
    </row>
    <row r="94" spans="1:16" ht="24" customHeight="1">
      <c r="A94" s="258" t="s">
        <v>18</v>
      </c>
      <c r="B94" s="44" t="s">
        <v>145</v>
      </c>
      <c r="C94" s="44"/>
      <c r="D94" s="44"/>
      <c r="E94" s="44"/>
      <c r="F94" s="44"/>
      <c r="G94" s="44"/>
      <c r="H94" s="44"/>
      <c r="I94" s="44"/>
      <c r="J94" s="44"/>
      <c r="K94" s="44"/>
      <c r="L94" s="423">
        <f>L93-L95</f>
        <v>0</v>
      </c>
      <c r="M94" s="424"/>
    </row>
    <row r="95" spans="1:16" s="48" customFormat="1" ht="24" customHeight="1">
      <c r="A95" s="259" t="s">
        <v>19</v>
      </c>
      <c r="B95" s="425" t="s">
        <v>146</v>
      </c>
      <c r="C95" s="425"/>
      <c r="D95" s="425"/>
      <c r="E95" s="425"/>
      <c r="F95" s="425"/>
      <c r="G95" s="425"/>
      <c r="H95" s="425"/>
      <c r="I95" s="425"/>
      <c r="J95" s="425"/>
      <c r="K95" s="425"/>
      <c r="L95" s="409"/>
      <c r="M95" s="410"/>
    </row>
    <row r="96" spans="1:16" ht="24" customHeight="1">
      <c r="A96" s="258"/>
      <c r="B96" s="44" t="s">
        <v>227</v>
      </c>
      <c r="C96" s="44"/>
      <c r="D96" s="44"/>
      <c r="E96" s="44"/>
      <c r="F96" s="44"/>
      <c r="G96" s="44"/>
      <c r="H96" s="44"/>
      <c r="I96" s="44"/>
      <c r="J96" s="44"/>
      <c r="K96" s="44"/>
      <c r="L96" s="409"/>
      <c r="M96" s="410"/>
    </row>
    <row r="97" spans="1:16" s="48" customFormat="1" ht="24" customHeight="1">
      <c r="A97" s="259" t="s">
        <v>25</v>
      </c>
      <c r="B97" s="425" t="s">
        <v>147</v>
      </c>
      <c r="C97" s="425"/>
      <c r="D97" s="425"/>
      <c r="E97" s="425"/>
      <c r="F97" s="425"/>
      <c r="G97" s="425"/>
      <c r="H97" s="425"/>
      <c r="I97" s="425"/>
      <c r="J97" s="425"/>
      <c r="K97" s="425"/>
      <c r="L97" s="409"/>
      <c r="M97" s="410"/>
    </row>
    <row r="98" spans="1:16" ht="24" customHeight="1">
      <c r="A98" s="258"/>
      <c r="B98" s="44" t="s">
        <v>148</v>
      </c>
      <c r="C98" s="44"/>
      <c r="D98" s="44"/>
      <c r="E98" s="44"/>
      <c r="F98" s="44"/>
      <c r="G98" s="44"/>
      <c r="H98" s="44"/>
      <c r="I98" s="44"/>
      <c r="J98" s="44"/>
      <c r="K98" s="44"/>
      <c r="L98" s="423">
        <f>L97*0.6363</f>
        <v>0</v>
      </c>
      <c r="M98" s="424"/>
    </row>
    <row r="99" spans="1:16" ht="24" customHeight="1">
      <c r="A99" s="258"/>
      <c r="B99" s="44" t="s">
        <v>149</v>
      </c>
      <c r="C99" s="44"/>
      <c r="D99" s="44"/>
      <c r="E99" s="44"/>
      <c r="F99" s="44"/>
      <c r="G99" s="44"/>
      <c r="H99" s="44"/>
      <c r="I99" s="44"/>
      <c r="J99" s="44"/>
      <c r="K99" s="44"/>
      <c r="L99" s="423">
        <f>L97-L98</f>
        <v>0</v>
      </c>
      <c r="M99" s="424"/>
    </row>
    <row r="100" spans="1:16" s="48" customFormat="1" ht="24" customHeight="1">
      <c r="A100" s="254" t="s">
        <v>21</v>
      </c>
      <c r="B100" s="426" t="s">
        <v>228</v>
      </c>
      <c r="C100" s="426"/>
      <c r="D100" s="426"/>
      <c r="E100" s="426"/>
      <c r="F100" s="426"/>
      <c r="G100" s="426"/>
      <c r="H100" s="426"/>
      <c r="I100" s="426"/>
      <c r="J100" s="426"/>
      <c r="K100" s="426"/>
      <c r="L100" s="409"/>
      <c r="M100" s="410"/>
      <c r="N100" s="87"/>
      <c r="O100" s="86"/>
    </row>
    <row r="101" spans="1:16" s="14" customFormat="1" ht="24" customHeight="1">
      <c r="A101" s="258"/>
      <c r="B101" s="392" t="s">
        <v>229</v>
      </c>
      <c r="C101" s="393"/>
      <c r="D101" s="393"/>
      <c r="E101" s="393"/>
      <c r="F101" s="393"/>
      <c r="G101" s="393"/>
      <c r="H101" s="393"/>
      <c r="I101" s="393"/>
      <c r="J101" s="393"/>
      <c r="K101" s="394"/>
      <c r="L101" s="419"/>
      <c r="M101" s="420"/>
      <c r="N101" s="77"/>
      <c r="O101" s="78"/>
      <c r="P101" s="72"/>
    </row>
    <row r="102" spans="1:16" s="48" customFormat="1" ht="24" customHeight="1">
      <c r="A102" s="254" t="s">
        <v>22</v>
      </c>
      <c r="B102" s="427" t="s">
        <v>163</v>
      </c>
      <c r="C102" s="427"/>
      <c r="D102" s="427"/>
      <c r="E102" s="427"/>
      <c r="F102" s="427"/>
      <c r="G102" s="427"/>
      <c r="H102" s="427"/>
      <c r="I102" s="427"/>
      <c r="J102" s="427"/>
      <c r="K102" s="427"/>
      <c r="L102" s="419"/>
      <c r="M102" s="420"/>
      <c r="N102" s="391"/>
      <c r="O102" s="391"/>
    </row>
    <row r="103" spans="1:16" ht="9" customHeight="1">
      <c r="A103" s="260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261"/>
    </row>
    <row r="104" spans="1:16" ht="30" customHeight="1">
      <c r="A104" s="396" t="s">
        <v>164</v>
      </c>
      <c r="B104" s="397"/>
      <c r="C104" s="397"/>
      <c r="D104" s="397"/>
      <c r="E104" s="397"/>
      <c r="F104" s="397"/>
      <c r="G104" s="397"/>
      <c r="H104" s="397"/>
      <c r="I104" s="397"/>
      <c r="J104" s="397"/>
      <c r="K104" s="397"/>
      <c r="L104" s="397"/>
      <c r="M104" s="398"/>
      <c r="N104" s="17"/>
    </row>
    <row r="105" spans="1:16" ht="18" customHeight="1">
      <c r="A105" s="262"/>
      <c r="B105" s="46"/>
      <c r="C105" s="46"/>
      <c r="D105" s="399" t="s">
        <v>165</v>
      </c>
      <c r="E105" s="400"/>
      <c r="F105" s="400"/>
      <c r="G105" s="400"/>
      <c r="H105" s="400"/>
      <c r="I105" s="401"/>
      <c r="J105" s="405" t="s">
        <v>166</v>
      </c>
      <c r="K105" s="406"/>
      <c r="L105" s="406"/>
      <c r="M105" s="407"/>
      <c r="N105" s="17"/>
    </row>
    <row r="106" spans="1:16" ht="18" customHeight="1">
      <c r="A106" s="262"/>
      <c r="B106" s="46"/>
      <c r="C106" s="46"/>
      <c r="D106" s="402"/>
      <c r="E106" s="403"/>
      <c r="F106" s="403"/>
      <c r="G106" s="403"/>
      <c r="H106" s="403"/>
      <c r="I106" s="404"/>
      <c r="J106" s="405" t="s">
        <v>168</v>
      </c>
      <c r="K106" s="408"/>
      <c r="L106" s="405" t="s">
        <v>169</v>
      </c>
      <c r="M106" s="407"/>
      <c r="N106" s="17"/>
    </row>
    <row r="107" spans="1:16" ht="24" customHeight="1">
      <c r="A107" s="411" t="s">
        <v>167</v>
      </c>
      <c r="B107" s="406"/>
      <c r="C107" s="408"/>
      <c r="D107" s="414">
        <f ca="1">VA_WF!L22</f>
        <v>0</v>
      </c>
      <c r="E107" s="415"/>
      <c r="F107" s="415"/>
      <c r="G107" s="415"/>
      <c r="H107" s="415"/>
      <c r="I107" s="416"/>
      <c r="J107" s="412">
        <f ca="1">VA_WF!M22</f>
        <v>0</v>
      </c>
      <c r="K107" s="412"/>
      <c r="L107" s="412">
        <f ca="1">VA_WF!N22</f>
        <v>0</v>
      </c>
      <c r="M107" s="413"/>
      <c r="N107" s="74"/>
    </row>
    <row r="108" spans="1:16" ht="9.9499999999999993" customHeight="1">
      <c r="A108" s="24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30"/>
    </row>
    <row r="109" spans="1:16" s="8" customFormat="1" ht="24" customHeight="1">
      <c r="A109" s="451" t="s">
        <v>302</v>
      </c>
      <c r="B109" s="452"/>
      <c r="C109" s="452"/>
      <c r="D109" s="452"/>
      <c r="E109" s="452"/>
      <c r="F109" s="452"/>
      <c r="G109" s="452"/>
      <c r="H109" s="452"/>
      <c r="I109" s="452"/>
      <c r="J109" s="452"/>
      <c r="K109" s="452"/>
      <c r="L109" s="452"/>
      <c r="M109" s="453"/>
    </row>
    <row r="110" spans="1:16" s="8" customFormat="1" ht="15.95" customHeight="1"/>
  </sheetData>
  <sheetProtection sheet="1" formatCells="0" formatColumns="0" formatRows="0" insertRows="0" deleteRows="0" sort="0" autoFilter="0" pivotTables="0"/>
  <mergeCells count="194">
    <mergeCell ref="A39:D39"/>
    <mergeCell ref="E39:I39"/>
    <mergeCell ref="A26:D26"/>
    <mergeCell ref="E26:I26"/>
    <mergeCell ref="J26:K26"/>
    <mergeCell ref="L26:M26"/>
    <mergeCell ref="A63:M63"/>
    <mergeCell ref="E30:I30"/>
    <mergeCell ref="J30:K30"/>
    <mergeCell ref="L30:M30"/>
    <mergeCell ref="L27:M27"/>
    <mergeCell ref="A41:D41"/>
    <mergeCell ref="E41:I41"/>
    <mergeCell ref="J41:K41"/>
    <mergeCell ref="L41:M41"/>
    <mergeCell ref="A50:D50"/>
    <mergeCell ref="E50:I50"/>
    <mergeCell ref="J50:K50"/>
    <mergeCell ref="L50:M50"/>
    <mergeCell ref="A42:D42"/>
    <mergeCell ref="E42:I42"/>
    <mergeCell ref="J42:K42"/>
    <mergeCell ref="L52:M52"/>
    <mergeCell ref="L42:M42"/>
    <mergeCell ref="K20:L20"/>
    <mergeCell ref="K22:L22"/>
    <mergeCell ref="A2:J5"/>
    <mergeCell ref="A10:M10"/>
    <mergeCell ref="L8:M8"/>
    <mergeCell ref="C8:I9"/>
    <mergeCell ref="K9:M9"/>
    <mergeCell ref="F18:J18"/>
    <mergeCell ref="K4:M4"/>
    <mergeCell ref="L7:M7"/>
    <mergeCell ref="J14:M14"/>
    <mergeCell ref="J15:M15"/>
    <mergeCell ref="J12:M12"/>
    <mergeCell ref="J13:M13"/>
    <mergeCell ref="A20:I23"/>
    <mergeCell ref="K3:M3"/>
    <mergeCell ref="E25:I25"/>
    <mergeCell ref="J25:K25"/>
    <mergeCell ref="L25:M25"/>
    <mergeCell ref="A27:D27"/>
    <mergeCell ref="A25:D25"/>
    <mergeCell ref="A40:D40"/>
    <mergeCell ref="E40:I40"/>
    <mergeCell ref="J40:K40"/>
    <mergeCell ref="L40:M40"/>
    <mergeCell ref="A31:I31"/>
    <mergeCell ref="A32:I32"/>
    <mergeCell ref="A28:D28"/>
    <mergeCell ref="E28:I28"/>
    <mergeCell ref="J28:K28"/>
    <mergeCell ref="L28:M28"/>
    <mergeCell ref="A29:D29"/>
    <mergeCell ref="E29:I29"/>
    <mergeCell ref="J29:K29"/>
    <mergeCell ref="L29:M29"/>
    <mergeCell ref="A30:D30"/>
    <mergeCell ref="J39:K39"/>
    <mergeCell ref="L39:M39"/>
    <mergeCell ref="E27:I27"/>
    <mergeCell ref="J27:K27"/>
    <mergeCell ref="J43:K43"/>
    <mergeCell ref="L43:M43"/>
    <mergeCell ref="A44:D44"/>
    <mergeCell ref="E44:I44"/>
    <mergeCell ref="J44:K44"/>
    <mergeCell ref="L44:M44"/>
    <mergeCell ref="A59:E59"/>
    <mergeCell ref="F59:J59"/>
    <mergeCell ref="K59:M59"/>
    <mergeCell ref="A60:E60"/>
    <mergeCell ref="F60:J60"/>
    <mergeCell ref="K60:M60"/>
    <mergeCell ref="A53:D53"/>
    <mergeCell ref="E53:I53"/>
    <mergeCell ref="J53:K53"/>
    <mergeCell ref="L53:M53"/>
    <mergeCell ref="A54:D54"/>
    <mergeCell ref="E54:I54"/>
    <mergeCell ref="J54:K54"/>
    <mergeCell ref="L54:M54"/>
    <mergeCell ref="A55:D55"/>
    <mergeCell ref="E55:I55"/>
    <mergeCell ref="J55:K55"/>
    <mergeCell ref="L55:M55"/>
    <mergeCell ref="L56:M56"/>
    <mergeCell ref="A61:E61"/>
    <mergeCell ref="A71:M71"/>
    <mergeCell ref="B72:H72"/>
    <mergeCell ref="L78:M78"/>
    <mergeCell ref="L79:M79"/>
    <mergeCell ref="L80:M80"/>
    <mergeCell ref="L81:M81"/>
    <mergeCell ref="L82:M82"/>
    <mergeCell ref="A109:M109"/>
    <mergeCell ref="B65:D65"/>
    <mergeCell ref="E65:M65"/>
    <mergeCell ref="L73:M73"/>
    <mergeCell ref="B73:K73"/>
    <mergeCell ref="B74:K74"/>
    <mergeCell ref="B75:K75"/>
    <mergeCell ref="L93:M93"/>
    <mergeCell ref="L95:M95"/>
    <mergeCell ref="L96:M96"/>
    <mergeCell ref="L99:M99"/>
    <mergeCell ref="L100:M100"/>
    <mergeCell ref="K90:L90"/>
    <mergeCell ref="F85:G85"/>
    <mergeCell ref="L74:M74"/>
    <mergeCell ref="L75:M75"/>
    <mergeCell ref="N4:O5"/>
    <mergeCell ref="O50:O51"/>
    <mergeCell ref="L94:M94"/>
    <mergeCell ref="L97:M97"/>
    <mergeCell ref="L98:M98"/>
    <mergeCell ref="B95:K95"/>
    <mergeCell ref="B97:K97"/>
    <mergeCell ref="B100:K100"/>
    <mergeCell ref="B102:K102"/>
    <mergeCell ref="A62:E62"/>
    <mergeCell ref="F61:M61"/>
    <mergeCell ref="F62:M62"/>
    <mergeCell ref="A84:M84"/>
    <mergeCell ref="F86:J86"/>
    <mergeCell ref="A88:I91"/>
    <mergeCell ref="K88:L88"/>
    <mergeCell ref="A64:M64"/>
    <mergeCell ref="C66:D66"/>
    <mergeCell ref="B67:I67"/>
    <mergeCell ref="J67:K67"/>
    <mergeCell ref="B68:K68"/>
    <mergeCell ref="B69:K69"/>
    <mergeCell ref="L68:M68"/>
    <mergeCell ref="L69:M69"/>
    <mergeCell ref="L76:M76"/>
    <mergeCell ref="L77:M77"/>
    <mergeCell ref="A107:C107"/>
    <mergeCell ref="L107:M107"/>
    <mergeCell ref="J107:K107"/>
    <mergeCell ref="D107:I107"/>
    <mergeCell ref="B76:K76"/>
    <mergeCell ref="B77:K77"/>
    <mergeCell ref="B78:K78"/>
    <mergeCell ref="B79:K79"/>
    <mergeCell ref="B80:K80"/>
    <mergeCell ref="B81:K81"/>
    <mergeCell ref="B82:K82"/>
    <mergeCell ref="L101:M101"/>
    <mergeCell ref="L102:M102"/>
    <mergeCell ref="N102:O102"/>
    <mergeCell ref="B101:K101"/>
    <mergeCell ref="N82:O82"/>
    <mergeCell ref="N84:O91"/>
    <mergeCell ref="A104:M104"/>
    <mergeCell ref="D105:I106"/>
    <mergeCell ref="J105:M105"/>
    <mergeCell ref="J106:K106"/>
    <mergeCell ref="L106:M106"/>
    <mergeCell ref="J31:K31"/>
    <mergeCell ref="L31:M31"/>
    <mergeCell ref="A45:I45"/>
    <mergeCell ref="J45:K45"/>
    <mergeCell ref="L45:M45"/>
    <mergeCell ref="A46:I46"/>
    <mergeCell ref="A56:I56"/>
    <mergeCell ref="A57:I57"/>
    <mergeCell ref="A48:I48"/>
    <mergeCell ref="J48:M48"/>
    <mergeCell ref="A49:I49"/>
    <mergeCell ref="J49:M49"/>
    <mergeCell ref="A51:D51"/>
    <mergeCell ref="E51:I51"/>
    <mergeCell ref="J51:K51"/>
    <mergeCell ref="L51:M51"/>
    <mergeCell ref="A52:D52"/>
    <mergeCell ref="E52:I52"/>
    <mergeCell ref="J52:K52"/>
    <mergeCell ref="A43:D43"/>
    <mergeCell ref="E43:I43"/>
    <mergeCell ref="B37:E37"/>
    <mergeCell ref="F37:J37"/>
    <mergeCell ref="K37:M37"/>
    <mergeCell ref="B34:E34"/>
    <mergeCell ref="F34:J34"/>
    <mergeCell ref="K34:M34"/>
    <mergeCell ref="B35:E35"/>
    <mergeCell ref="F35:J35"/>
    <mergeCell ref="K35:M35"/>
    <mergeCell ref="B36:E36"/>
    <mergeCell ref="F36:J36"/>
    <mergeCell ref="K36:M36"/>
  </mergeCells>
  <dataValidations xWindow="893" yWindow="660" count="35">
    <dataValidation type="list" allowBlank="1" showInputMessage="1" showErrorMessage="1" sqref="J12">
      <formula1>"(wybierz z listy), złożenie wniosku, korekta wniosku, wycofanie wniosku w części"</formula1>
    </dataValidation>
    <dataValidation type="list" allowBlank="1" showInputMessage="1" showErrorMessage="1" sqref="J13">
      <formula1>"(wybierz z listy), przygotowaniu projektu współpracy, realizacji projektu współpracy, przygotowaniu połączonym z realizacją projektu współpracy"</formula1>
    </dataValidation>
    <dataValidation type="list" allowBlank="1" showDropDown="1" showInputMessage="1" showErrorMessage="1" errorTitle="Błąd!" error="W tym polu można wpisać tylko liczbę całkowitą - w zakresie od &quot;01&quot; do &quot;16&quot;" sqref="F66">
      <mc:AlternateContent xmlns:x12ac="http://schemas.microsoft.com/office/spreadsheetml/2011/1/ac" xmlns:mc="http://schemas.openxmlformats.org/markup-compatibility/2006">
        <mc:Choice Requires="x12ac">
          <x12ac:list>"""01""","""02""","""03""","""04""","""05""","""06""","""07""","""08""","""09""","""10""","""11""","""12""","""13""","""14""","""15""","""16"""</x12ac:list>
        </mc:Choice>
        <mc:Fallback>
          <formula1>"""01"",""02"",""03"",""04"",""05"",""06"",""07"",""08"",""09"",""10"",""11"",""12"",""13"",""14"",""15"",""16"""</formula1>
        </mc:Fallback>
      </mc:AlternateContent>
    </dataValidation>
    <dataValidation type="whole" allowBlank="1" showInputMessage="1" showErrorMessage="1" errorTitle="Błąd!" error="W tym polu można wpisać tylko liczbę całkowitą - w zakresie od &quot;14&quot; do &quot;24&quot;" sqref="I66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8:J18 F86:J86 K22:L22 K90:L9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0 M88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88:L88 K20:L20">
      <formula1>1</formula1>
      <formula2>9999999999</formula2>
    </dataValidation>
    <dataValidation type="list" allowBlank="1" showInputMessage="1" showErrorMessage="1" sqref="E26:I26 E40:I40 E51:I51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85:G8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0:D40 A51:D51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J14:M14">
      <formula1>IF($J$13="przygotowaniu projektu współpracy",$P$18,IF($J$13="realizacji projektu współpracy",$P$17:$P$21,$P$17:$P$22))</formula1>
    </dataValidation>
    <dataValidation type="list" allowBlank="1" showInputMessage="1" showErrorMessage="1" sqref="J15:M15">
      <formula1>"(wybierz z listy),płatność pośrednia,płatność końcowa"</formula1>
    </dataValidation>
    <dataValidation allowBlank="1" showErrorMessage="1" sqref="O47 O50:O51"/>
    <dataValidation type="decimal" operator="greaterThanOrEqual" allowBlank="1" showInputMessage="1" showErrorMessage="1" sqref="L98:M99 L68:M69 D107:M107 L78:M78">
      <formula1>0</formula1>
    </dataValidation>
    <dataValidation type="date" operator="greaterThan" allowBlank="1" showInputMessage="1" showErrorMessage="1" errorTitle="Błąd!" error="Data końcowa podawanego przedziału czasowego musi być późniejsza, niż data początkowa" sqref="M72">
      <formula1>K72</formula1>
    </dataValidation>
    <dataValidation type="textLength" operator="equal" allowBlank="1" showInputMessage="1" showErrorMessage="1" sqref="D7">
      <formula1>2</formula1>
    </dataValidation>
    <dataValidation operator="equal" allowBlank="1" showDropDown="1" showInputMessage="1" showErrorMessage="1" sqref="F7"/>
    <dataValidation type="textLength" operator="equal" allowBlank="1" showInputMessage="1" showErrorMessage="1" errorTitle="Błąd!" error="W tym polu można wprowadzić tylko liczbę całkowitą w zakresie od &quot;00001&quot; do &quot;99999&quot;" sqref="C66:D66 G66">
      <formula1>5</formula1>
    </dataValidation>
    <dataValidation type="date" operator="equal" allowBlank="1" showInputMessage="1" showErrorMessage="1" sqref="K72">
      <formula1>J67</formula1>
    </dataValidation>
    <dataValidation type="date" operator="greaterThan" allowBlank="1" showInputMessage="1" showErrorMessage="1" sqref="J67:K67">
      <formula1>42370</formula1>
    </dataValidation>
    <dataValidation type="list" allowBlank="1" showDropDown="1" showInputMessage="1" showErrorMessage="1" sqref="B82:K82">
      <formula1>"Odsetki od wypłaconej zaliczki podlegające rozliczeniu w ramach wniosku,Odsetki od wypłaconego wyprzedzającego finansowania podlegające rozliczeniu w ramach wniosku"</formula1>
    </dataValidation>
    <dataValidation type="whole" operator="lessThanOrEqual" allowBlank="1" showInputMessage="1" showErrorMessage="1" errorTitle="Błąd!" error="Część kwoty pomocy przypadająca na koszty inwestycyjne nie może być wyższa od wnioskowanej kwoty pomocy" sqref="L80:M80 L100:M100">
      <formula1>L77</formula1>
    </dataValidation>
    <dataValidation type="decimal" operator="greaterThanOrEqual" allowBlank="1" showInputMessage="1" showErrorMessage="1" errorTitle="Błąd!" error="W tym polu można wpisać tylko liczbę - równą lub większą od 0" sqref="L101:M102 L73:M73 L93:M93 L81:M82">
      <formula1>0</formula1>
    </dataValidation>
    <dataValidation type="whole" operator="lessThanOrEqual" allowBlank="1" showInputMessage="1" showErrorMessage="1" errorTitle="Błąd!" error="Wnioskowana kwota pomocy nie może być wyższa od kwoty kosztów kwalifikowalnych, określonej w pkt. 4" sqref="L77:M77">
      <formula1>L75</formula1>
    </dataValidation>
    <dataValidation type="decimal" operator="lessThanOrEqual" allowBlank="1" showInputMessage="1" showErrorMessage="1" errorTitle="Błąd!" error="Kwota kosztów kwalifikowalnych nie może być wyższa niż koszty całkowite" sqref="L75:M75 L95:M95">
      <formula1>L73</formula1>
    </dataValidation>
    <dataValidation type="decimal" operator="equal" allowBlank="1" showInputMessage="1" showErrorMessage="1" errorTitle="Błąd!" error="Kwota kosztów niekwalifikowalnych stanowi różnicę kosztów całkowitych (pkt. 6) i kosztów kwalifikowalnych (pkt. 8)" sqref="L94:M94">
      <formula1>L93-L95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76:M76">
      <formula1>L75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74:M74">
      <formula1>L73-L75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96:M96">
      <formula1>L95</formula1>
    </dataValidation>
    <dataValidation type="whole" operator="lessThanOrEqual" allowBlank="1" showInputMessage="1" showErrorMessage="1" errorTitle="Błąd!" error="Wnioskowana kwota pomocy nie może być wyższa od kwoty kosztów kwalifikowalnych, określonej w pkt. 8" sqref="L97:M97">
      <formula1>L95</formula1>
    </dataValidation>
    <dataValidation type="decimal" operator="equal" allowBlank="1" showInputMessage="1" showErrorMessage="1" errorTitle="Błąd!" error="Suma środków EFRROW oraz krajowych jest (powinna być) równa wnioskowanej kwocie pomocy" sqref="L79:M79">
      <formula1>L77-L78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5" orientation="portrait" cellComments="asDisplayed" r:id="rId1"/>
  <headerFooter>
    <oddFooter>&amp;L&amp;9PROW 2014-2020_19.3/3z&amp;R&amp;9Strona &amp;P z &amp;N</oddFooter>
  </headerFooter>
  <rowBreaks count="1" manualBreakCount="1">
    <brk id="63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workbookViewId="0">
      <selection activeCell="C2" sqref="C2"/>
    </sheetView>
  </sheetViews>
  <sheetFormatPr defaultColWidth="9.140625" defaultRowHeight="12.75"/>
  <cols>
    <col min="1" max="1" width="2.42578125" style="38" customWidth="1"/>
    <col min="2" max="2" width="3.5703125" style="38" customWidth="1"/>
    <col min="3" max="3" width="27.5703125" style="34" customWidth="1"/>
    <col min="4" max="4" width="20.5703125" style="34" customWidth="1"/>
    <col min="5" max="5" width="30.5703125" style="34" customWidth="1"/>
    <col min="6" max="6" width="14.5703125" style="34" customWidth="1"/>
    <col min="7" max="7" width="2.42578125" style="34" customWidth="1"/>
    <col min="8" max="8" width="6.5703125" style="34" customWidth="1"/>
    <col min="9" max="16384" width="9.140625" style="34"/>
  </cols>
  <sheetData>
    <row r="1" spans="1:7">
      <c r="F1" s="679" t="s">
        <v>188</v>
      </c>
      <c r="G1" s="680"/>
    </row>
    <row r="2" spans="1:7" s="39" customFormat="1" ht="30" customHeight="1">
      <c r="A2" s="102" t="s">
        <v>319</v>
      </c>
      <c r="B2" s="102"/>
      <c r="C2" s="102"/>
      <c r="D2" s="102"/>
      <c r="E2" s="102"/>
      <c r="F2" s="102"/>
      <c r="G2" s="102"/>
    </row>
    <row r="3" spans="1:7" s="39" customFormat="1" ht="48.75" customHeight="1">
      <c r="A3" s="426" t="s">
        <v>237</v>
      </c>
      <c r="B3" s="426"/>
      <c r="C3" s="426"/>
      <c r="D3" s="426"/>
      <c r="E3" s="426"/>
      <c r="F3" s="426"/>
      <c r="G3" s="426"/>
    </row>
    <row r="4" spans="1:7" s="39" customFormat="1" ht="30" customHeight="1">
      <c r="A4" s="36"/>
      <c r="B4" s="681"/>
      <c r="C4" s="682"/>
      <c r="D4" s="682"/>
      <c r="E4" s="682"/>
      <c r="F4" s="683"/>
      <c r="G4" s="218"/>
    </row>
    <row r="5" spans="1:7" s="39" customFormat="1" ht="18" customHeight="1">
      <c r="A5" s="36"/>
      <c r="B5" s="670" t="s">
        <v>50</v>
      </c>
      <c r="C5" s="670"/>
      <c r="D5" s="670"/>
      <c r="E5" s="670"/>
      <c r="F5" s="670"/>
      <c r="G5" s="218"/>
    </row>
    <row r="6" spans="1:7" s="39" customFormat="1" ht="30" customHeight="1">
      <c r="A6" s="36"/>
      <c r="B6" s="671"/>
      <c r="C6" s="672"/>
      <c r="D6" s="672"/>
      <c r="E6" s="672"/>
      <c r="F6" s="673"/>
      <c r="G6" s="218"/>
    </row>
    <row r="7" spans="1:7" s="39" customFormat="1" ht="18" customHeight="1">
      <c r="A7" s="36"/>
      <c r="B7" s="670" t="s">
        <v>238</v>
      </c>
      <c r="C7" s="670"/>
      <c r="D7" s="670"/>
      <c r="E7" s="670"/>
      <c r="F7" s="670"/>
      <c r="G7" s="218"/>
    </row>
    <row r="8" spans="1:7" s="39" customFormat="1" ht="30" customHeight="1">
      <c r="A8" s="222"/>
      <c r="B8" s="674"/>
      <c r="C8" s="675"/>
      <c r="D8" s="675"/>
      <c r="E8" s="675"/>
      <c r="F8" s="676"/>
      <c r="G8" s="220"/>
    </row>
    <row r="9" spans="1:7" s="39" customFormat="1" ht="18" customHeight="1">
      <c r="A9" s="36"/>
      <c r="B9" s="670" t="s">
        <v>151</v>
      </c>
      <c r="C9" s="670"/>
      <c r="D9" s="670"/>
      <c r="E9" s="670"/>
      <c r="F9" s="670"/>
      <c r="G9" s="218"/>
    </row>
    <row r="10" spans="1:7" s="39" customFormat="1" ht="30" customHeight="1">
      <c r="A10" s="219" t="s">
        <v>239</v>
      </c>
      <c r="B10" s="219"/>
      <c r="C10" s="206"/>
      <c r="D10" s="223"/>
      <c r="E10" s="223"/>
      <c r="F10" s="223"/>
      <c r="G10" s="223"/>
    </row>
    <row r="11" spans="1:7" s="39" customFormat="1" ht="64.5" customHeight="1">
      <c r="A11" s="219"/>
      <c r="B11" s="667" t="s">
        <v>240</v>
      </c>
      <c r="C11" s="668"/>
      <c r="D11" s="668"/>
      <c r="E11" s="668"/>
      <c r="F11" s="669"/>
      <c r="G11" s="223"/>
    </row>
    <row r="12" spans="1:7" s="39" customFormat="1" ht="18" customHeight="1">
      <c r="A12" s="219"/>
      <c r="B12" s="219"/>
      <c r="C12" s="206"/>
      <c r="D12" s="223"/>
      <c r="E12" s="223"/>
      <c r="F12" s="223"/>
      <c r="G12" s="223"/>
    </row>
    <row r="13" spans="1:7" s="39" customFormat="1" ht="36" customHeight="1">
      <c r="A13" s="219"/>
      <c r="B13" s="349" t="s">
        <v>11</v>
      </c>
      <c r="C13" s="684" t="s">
        <v>241</v>
      </c>
      <c r="D13" s="684"/>
      <c r="E13" s="684" t="s">
        <v>242</v>
      </c>
      <c r="F13" s="684"/>
      <c r="G13" s="223"/>
    </row>
    <row r="14" spans="1:7" s="39" customFormat="1" ht="18" customHeight="1">
      <c r="A14" s="219"/>
      <c r="B14" s="350">
        <v>1</v>
      </c>
      <c r="C14" s="678"/>
      <c r="D14" s="678"/>
      <c r="E14" s="678"/>
      <c r="F14" s="678"/>
      <c r="G14" s="223"/>
    </row>
    <row r="15" spans="1:7" s="39" customFormat="1" ht="18" customHeight="1">
      <c r="A15" s="219"/>
      <c r="B15" s="350">
        <v>2</v>
      </c>
      <c r="C15" s="678"/>
      <c r="D15" s="678"/>
      <c r="E15" s="678"/>
      <c r="F15" s="678"/>
      <c r="G15" s="223"/>
    </row>
    <row r="16" spans="1:7" s="39" customFormat="1" ht="18" customHeight="1">
      <c r="A16" s="219"/>
      <c r="B16" s="350">
        <v>3</v>
      </c>
      <c r="C16" s="678"/>
      <c r="D16" s="678"/>
      <c r="E16" s="678"/>
      <c r="F16" s="678"/>
      <c r="G16" s="223"/>
    </row>
    <row r="17" spans="1:9" s="39" customFormat="1" ht="18" customHeight="1">
      <c r="A17" s="219"/>
      <c r="B17" s="350">
        <v>4</v>
      </c>
      <c r="C17" s="678"/>
      <c r="D17" s="678"/>
      <c r="E17" s="678"/>
      <c r="F17" s="678"/>
      <c r="G17" s="223"/>
    </row>
    <row r="18" spans="1:9" s="39" customFormat="1" ht="18" customHeight="1">
      <c r="A18" s="219"/>
      <c r="B18" s="350">
        <v>5</v>
      </c>
      <c r="C18" s="678"/>
      <c r="D18" s="678"/>
      <c r="E18" s="678"/>
      <c r="F18" s="678"/>
      <c r="G18" s="223"/>
    </row>
    <row r="19" spans="1:9" s="39" customFormat="1" ht="18" customHeight="1">
      <c r="A19" s="219"/>
      <c r="B19" s="350" t="s">
        <v>62</v>
      </c>
      <c r="C19" s="678"/>
      <c r="D19" s="678"/>
      <c r="E19" s="678"/>
      <c r="F19" s="678"/>
      <c r="G19" s="223"/>
    </row>
    <row r="20" spans="1:9" s="39" customFormat="1" ht="18" customHeight="1">
      <c r="A20" s="219"/>
      <c r="B20" s="112"/>
      <c r="C20" s="113"/>
      <c r="D20" s="113"/>
      <c r="E20" s="113"/>
      <c r="F20" s="113"/>
      <c r="G20" s="223"/>
      <c r="I20" s="82" t="s">
        <v>94</v>
      </c>
    </row>
    <row r="21" spans="1:9" s="39" customFormat="1" ht="57.75" customHeight="1">
      <c r="A21" s="221"/>
      <c r="B21" s="221"/>
      <c r="C21" s="223"/>
      <c r="D21" s="223"/>
      <c r="E21" s="223"/>
      <c r="F21" s="223"/>
      <c r="G21" s="223"/>
      <c r="I21" s="115" t="s">
        <v>95</v>
      </c>
    </row>
    <row r="22" spans="1:9" s="39" customFormat="1" ht="99.95" customHeight="1">
      <c r="A22" s="221"/>
      <c r="B22" s="609" t="s">
        <v>478</v>
      </c>
      <c r="C22" s="666"/>
      <c r="D22" s="610"/>
      <c r="E22" s="457" t="s">
        <v>479</v>
      </c>
      <c r="F22" s="458"/>
    </row>
    <row r="23" spans="1:9" s="40" customFormat="1" ht="30" customHeight="1">
      <c r="A23" s="37"/>
      <c r="B23" s="677" t="s">
        <v>107</v>
      </c>
      <c r="C23" s="677"/>
      <c r="D23" s="677"/>
      <c r="E23" s="611" t="s">
        <v>457</v>
      </c>
      <c r="F23" s="611"/>
    </row>
    <row r="24" spans="1:9" ht="18" customHeight="1"/>
  </sheetData>
  <sheetProtection sheet="1" formatCells="0" formatRows="0" insertRows="0" deleteRows="0"/>
  <mergeCells count="27">
    <mergeCell ref="C16:D16"/>
    <mergeCell ref="E16:F16"/>
    <mergeCell ref="C17:D17"/>
    <mergeCell ref="E17:F17"/>
    <mergeCell ref="C18:D18"/>
    <mergeCell ref="E18:F18"/>
    <mergeCell ref="F1:G1"/>
    <mergeCell ref="A3:G3"/>
    <mergeCell ref="B4:F4"/>
    <mergeCell ref="C13:D13"/>
    <mergeCell ref="E13:F13"/>
    <mergeCell ref="B22:D22"/>
    <mergeCell ref="E22:F22"/>
    <mergeCell ref="E23:F23"/>
    <mergeCell ref="B11:F11"/>
    <mergeCell ref="B5:F5"/>
    <mergeCell ref="B6:F6"/>
    <mergeCell ref="B7:F7"/>
    <mergeCell ref="B8:F8"/>
    <mergeCell ref="B9:F9"/>
    <mergeCell ref="B23:D23"/>
    <mergeCell ref="C14:D14"/>
    <mergeCell ref="E14:F14"/>
    <mergeCell ref="C15:D15"/>
    <mergeCell ref="E15:F15"/>
    <mergeCell ref="C19:D19"/>
    <mergeCell ref="E19:F19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1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2014-2020_19.3/3z&amp;R&amp;9Strona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view="pageBreakPreview" zoomScale="115" zoomScaleNormal="115" zoomScaleSheetLayoutView="115" zoomScalePageLayoutView="85" workbookViewId="0">
      <selection activeCell="A3" sqref="A3:G3"/>
    </sheetView>
  </sheetViews>
  <sheetFormatPr defaultColWidth="9.140625" defaultRowHeight="12.75"/>
  <cols>
    <col min="1" max="2" width="1.85546875" style="38" customWidth="1"/>
    <col min="3" max="3" width="27.5703125" style="34" customWidth="1"/>
    <col min="4" max="4" width="20.5703125" style="34" customWidth="1"/>
    <col min="5" max="5" width="30.5703125" style="34" customWidth="1"/>
    <col min="6" max="6" width="14.5703125" style="34" customWidth="1"/>
    <col min="7" max="7" width="2.42578125" style="34" customWidth="1"/>
    <col min="8" max="8" width="6.5703125" style="34" customWidth="1"/>
    <col min="9" max="9" width="19.5703125" style="34" customWidth="1"/>
    <col min="10" max="16384" width="9.140625" style="34"/>
  </cols>
  <sheetData>
    <row r="1" spans="1:9">
      <c r="F1" s="679" t="s">
        <v>188</v>
      </c>
      <c r="G1" s="680"/>
    </row>
    <row r="2" spans="1:9" s="39" customFormat="1" ht="30" customHeight="1">
      <c r="A2" s="102" t="s">
        <v>306</v>
      </c>
      <c r="B2" s="102"/>
      <c r="C2" s="102"/>
      <c r="D2" s="102"/>
      <c r="E2" s="102"/>
      <c r="F2" s="102"/>
      <c r="G2" s="102"/>
      <c r="H2" s="395" t="s">
        <v>267</v>
      </c>
      <c r="I2" s="395"/>
    </row>
    <row r="3" spans="1:9" s="39" customFormat="1" ht="36.75" customHeight="1">
      <c r="A3" s="426" t="s">
        <v>243</v>
      </c>
      <c r="B3" s="426"/>
      <c r="C3" s="426"/>
      <c r="D3" s="426"/>
      <c r="E3" s="426"/>
      <c r="F3" s="426"/>
      <c r="G3" s="426"/>
      <c r="H3" s="395"/>
      <c r="I3" s="395"/>
    </row>
    <row r="4" spans="1:9" s="39" customFormat="1" ht="24" customHeight="1">
      <c r="A4" s="685" t="s">
        <v>253</v>
      </c>
      <c r="B4" s="685"/>
      <c r="C4" s="685"/>
      <c r="D4" s="685"/>
      <c r="E4" s="678"/>
      <c r="F4" s="678"/>
      <c r="G4" s="223"/>
      <c r="H4" s="395"/>
      <c r="I4" s="395"/>
    </row>
    <row r="5" spans="1:9" s="39" customFormat="1" ht="24" customHeight="1">
      <c r="A5" s="685" t="s">
        <v>256</v>
      </c>
      <c r="B5" s="685"/>
      <c r="C5" s="685"/>
      <c r="D5" s="685"/>
      <c r="E5" s="678"/>
      <c r="F5" s="678"/>
      <c r="G5" s="223"/>
      <c r="H5" s="161"/>
      <c r="I5" s="161"/>
    </row>
    <row r="6" spans="1:9" s="39" customFormat="1" ht="24" customHeight="1">
      <c r="A6" s="685" t="s">
        <v>257</v>
      </c>
      <c r="B6" s="685"/>
      <c r="C6" s="685"/>
      <c r="D6" s="685"/>
      <c r="E6" s="678"/>
      <c r="F6" s="678"/>
      <c r="G6" s="223"/>
      <c r="H6" s="161"/>
      <c r="I6" s="161"/>
    </row>
    <row r="7" spans="1:9" s="39" customFormat="1" ht="24" customHeight="1">
      <c r="A7" s="685" t="s">
        <v>258</v>
      </c>
      <c r="B7" s="685"/>
      <c r="C7" s="685"/>
      <c r="D7" s="685"/>
      <c r="E7" s="678"/>
      <c r="F7" s="678"/>
      <c r="G7" s="223"/>
      <c r="H7" s="161"/>
      <c r="I7" s="161"/>
    </row>
    <row r="8" spans="1:9" s="39" customFormat="1" ht="24" customHeight="1">
      <c r="A8" s="685" t="s">
        <v>254</v>
      </c>
      <c r="B8" s="685"/>
      <c r="C8" s="685"/>
      <c r="D8" s="685"/>
      <c r="E8" s="678"/>
      <c r="F8" s="678"/>
      <c r="G8" s="223"/>
      <c r="H8" s="161"/>
      <c r="I8" s="161"/>
    </row>
    <row r="9" spans="1:9" s="39" customFormat="1" ht="24" customHeight="1">
      <c r="A9" s="686" t="s">
        <v>259</v>
      </c>
      <c r="B9" s="686"/>
      <c r="C9" s="686"/>
      <c r="D9" s="686"/>
      <c r="E9" s="678"/>
      <c r="F9" s="678"/>
      <c r="G9" s="223"/>
      <c r="H9" s="161"/>
      <c r="I9" s="161"/>
    </row>
    <row r="10" spans="1:9" s="39" customFormat="1" ht="30" customHeight="1">
      <c r="A10" s="686" t="s">
        <v>255</v>
      </c>
      <c r="B10" s="685"/>
      <c r="C10" s="685"/>
      <c r="D10" s="685"/>
      <c r="E10" s="678"/>
      <c r="F10" s="678"/>
      <c r="G10" s="223"/>
    </row>
    <row r="11" spans="1:9" s="39" customFormat="1" ht="24" customHeight="1">
      <c r="A11" s="685" t="s">
        <v>252</v>
      </c>
      <c r="B11" s="685"/>
      <c r="C11" s="685"/>
      <c r="D11" s="685"/>
      <c r="E11" s="685"/>
      <c r="F11" s="685"/>
      <c r="G11" s="223"/>
    </row>
    <row r="12" spans="1:9" s="39" customFormat="1" ht="18" customHeight="1">
      <c r="A12" s="687"/>
      <c r="B12" s="687"/>
      <c r="C12" s="685" t="s">
        <v>260</v>
      </c>
      <c r="D12" s="685"/>
      <c r="E12" s="685"/>
      <c r="F12" s="685"/>
      <c r="G12" s="223"/>
    </row>
    <row r="13" spans="1:9" s="39" customFormat="1" ht="18" customHeight="1">
      <c r="A13" s="687"/>
      <c r="B13" s="687"/>
      <c r="C13" s="685" t="s">
        <v>261</v>
      </c>
      <c r="D13" s="685"/>
      <c r="E13" s="685"/>
      <c r="F13" s="685"/>
      <c r="G13" s="223"/>
    </row>
    <row r="14" spans="1:9" s="39" customFormat="1" ht="18" customHeight="1">
      <c r="A14" s="687"/>
      <c r="B14" s="687"/>
      <c r="C14" s="685" t="s">
        <v>262</v>
      </c>
      <c r="D14" s="685"/>
      <c r="E14" s="685"/>
      <c r="F14" s="685"/>
      <c r="G14" s="223"/>
    </row>
    <row r="15" spans="1:9" s="39" customFormat="1" ht="18" customHeight="1">
      <c r="A15" s="687"/>
      <c r="B15" s="687"/>
      <c r="C15" s="685" t="s">
        <v>263</v>
      </c>
      <c r="D15" s="685"/>
      <c r="E15" s="685"/>
      <c r="F15" s="685"/>
      <c r="G15" s="223"/>
    </row>
    <row r="16" spans="1:9" s="39" customFormat="1" ht="18" customHeight="1">
      <c r="A16" s="687"/>
      <c r="B16" s="687"/>
      <c r="C16" s="351" t="s">
        <v>264</v>
      </c>
      <c r="D16" s="685"/>
      <c r="E16" s="685"/>
      <c r="F16" s="685"/>
      <c r="G16" s="223"/>
    </row>
    <row r="17" spans="1:9" s="125" customFormat="1" ht="18" customHeight="1">
      <c r="A17" s="688"/>
      <c r="B17" s="688"/>
      <c r="C17" s="685" t="s">
        <v>403</v>
      </c>
      <c r="D17" s="685"/>
      <c r="E17" s="685"/>
      <c r="F17" s="685"/>
      <c r="G17" s="128"/>
    </row>
    <row r="18" spans="1:9" s="39" customFormat="1" ht="18" customHeight="1">
      <c r="A18" s="687"/>
      <c r="B18" s="687"/>
      <c r="C18" s="685" t="s">
        <v>265</v>
      </c>
      <c r="D18" s="685"/>
      <c r="E18" s="685"/>
      <c r="F18" s="685"/>
      <c r="G18" s="223"/>
    </row>
    <row r="19" spans="1:9" s="39" customFormat="1" ht="18" customHeight="1">
      <c r="A19" s="687"/>
      <c r="B19" s="687"/>
      <c r="C19" s="685" t="s">
        <v>266</v>
      </c>
      <c r="D19" s="685"/>
      <c r="E19" s="685"/>
      <c r="F19" s="685"/>
      <c r="G19" s="223"/>
    </row>
    <row r="20" spans="1:9" s="39" customFormat="1" ht="18" customHeight="1">
      <c r="A20" s="690"/>
      <c r="B20" s="690"/>
      <c r="C20" s="689" t="s">
        <v>251</v>
      </c>
      <c r="D20" s="689"/>
      <c r="E20" s="689"/>
      <c r="F20" s="689"/>
      <c r="G20" s="223"/>
    </row>
    <row r="21" spans="1:9" s="39" customFormat="1" ht="18" customHeight="1">
      <c r="A21" s="687"/>
      <c r="B21" s="687"/>
      <c r="C21" s="689"/>
      <c r="D21" s="689"/>
      <c r="E21" s="689"/>
      <c r="F21" s="689"/>
      <c r="G21" s="223"/>
    </row>
    <row r="22" spans="1:9" s="39" customFormat="1" ht="18" customHeight="1">
      <c r="A22" s="687"/>
      <c r="B22" s="687"/>
      <c r="C22" s="689"/>
      <c r="D22" s="689"/>
      <c r="E22" s="689"/>
      <c r="F22" s="689"/>
      <c r="G22" s="223"/>
    </row>
    <row r="23" spans="1:9" s="39" customFormat="1" ht="18" customHeight="1">
      <c r="A23" s="116"/>
      <c r="B23" s="116"/>
      <c r="C23" s="114"/>
      <c r="D23" s="114"/>
      <c r="E23" s="114"/>
      <c r="F23" s="114"/>
      <c r="G23" s="223"/>
      <c r="I23" s="82" t="s">
        <v>94</v>
      </c>
    </row>
    <row r="24" spans="1:9" s="39" customFormat="1" ht="56.25" customHeight="1">
      <c r="A24" s="221"/>
      <c r="B24" s="221"/>
      <c r="C24" s="223"/>
      <c r="D24" s="223"/>
      <c r="E24" s="223"/>
      <c r="F24" s="223"/>
      <c r="G24" s="223"/>
      <c r="I24" s="115" t="s">
        <v>95</v>
      </c>
    </row>
    <row r="25" spans="1:9" s="39" customFormat="1" ht="99.95" customHeight="1">
      <c r="A25" s="221"/>
      <c r="B25" s="609" t="s">
        <v>480</v>
      </c>
      <c r="C25" s="666"/>
      <c r="D25" s="610"/>
      <c r="E25" s="457" t="s">
        <v>481</v>
      </c>
      <c r="F25" s="458"/>
    </row>
    <row r="26" spans="1:9" s="40" customFormat="1" ht="30" customHeight="1">
      <c r="A26" s="37"/>
      <c r="B26" s="677" t="s">
        <v>107</v>
      </c>
      <c r="C26" s="677"/>
      <c r="D26" s="677"/>
      <c r="E26" s="611" t="s">
        <v>458</v>
      </c>
      <c r="F26" s="611"/>
    </row>
    <row r="27" spans="1:9" ht="18" customHeight="1"/>
  </sheetData>
  <sheetProtection sheet="1" formatCells="0" formatRows="0" insertRows="0" deleteRows="0"/>
  <mergeCells count="44">
    <mergeCell ref="F1:G1"/>
    <mergeCell ref="A3:G3"/>
    <mergeCell ref="B26:D26"/>
    <mergeCell ref="E26:F26"/>
    <mergeCell ref="A18:B18"/>
    <mergeCell ref="A4:D4"/>
    <mergeCell ref="A5:D5"/>
    <mergeCell ref="E25:F25"/>
    <mergeCell ref="A12:B12"/>
    <mergeCell ref="A13:B13"/>
    <mergeCell ref="A14:B14"/>
    <mergeCell ref="E5:F5"/>
    <mergeCell ref="E6:F6"/>
    <mergeCell ref="E10:F10"/>
    <mergeCell ref="A6:D6"/>
    <mergeCell ref="C21:F21"/>
    <mergeCell ref="C22:F22"/>
    <mergeCell ref="A11:F11"/>
    <mergeCell ref="D16:F16"/>
    <mergeCell ref="A19:B19"/>
    <mergeCell ref="A20:B20"/>
    <mergeCell ref="A21:B21"/>
    <mergeCell ref="A22:B22"/>
    <mergeCell ref="C12:F12"/>
    <mergeCell ref="C13:F13"/>
    <mergeCell ref="C14:F14"/>
    <mergeCell ref="C15:F15"/>
    <mergeCell ref="C18:F18"/>
    <mergeCell ref="B25:D25"/>
    <mergeCell ref="H2:I4"/>
    <mergeCell ref="C19:F19"/>
    <mergeCell ref="A9:D9"/>
    <mergeCell ref="E4:F4"/>
    <mergeCell ref="A10:D10"/>
    <mergeCell ref="A15:B15"/>
    <mergeCell ref="A16:B16"/>
    <mergeCell ref="E7:F7"/>
    <mergeCell ref="E8:F8"/>
    <mergeCell ref="E9:F9"/>
    <mergeCell ref="A7:D7"/>
    <mergeCell ref="A8:D8"/>
    <mergeCell ref="A17:B17"/>
    <mergeCell ref="C17:F17"/>
    <mergeCell ref="C20:F20"/>
  </mergeCells>
  <dataValidations count="4">
    <dataValidation type="list" allowBlank="1" showDropDown="1" showInputMessage="1" showErrorMessage="1" errorTitle="Błąd!" error="W tym polu można wprowadzić jedynie wartość &quot;X&quot; albo &quot;-&quot;" sqref="A12:B12">
      <formula1>"x,X,-"</formula1>
    </dataValidation>
    <dataValidation type="list" allowBlank="1" showDropDown="1" showInputMessage="1" showErrorMessage="1" sqref="A21:B23 A13:B19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3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2014-2020_19.3/3z&amp;R&amp;9Strona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view="pageBreakPreview" zoomScale="115" zoomScaleNormal="115" zoomScaleSheetLayoutView="115" zoomScalePageLayoutView="145" workbookViewId="0">
      <selection activeCell="A6" sqref="A6:C6"/>
    </sheetView>
  </sheetViews>
  <sheetFormatPr defaultColWidth="9.140625" defaultRowHeight="12.75"/>
  <cols>
    <col min="1" max="2" width="1.85546875" style="38" customWidth="1"/>
    <col min="3" max="3" width="32.42578125" style="34" customWidth="1"/>
    <col min="4" max="4" width="34.85546875" style="34" customWidth="1"/>
    <col min="5" max="5" width="28.42578125" style="34" customWidth="1"/>
    <col min="6" max="6" width="23.140625" style="34" customWidth="1"/>
    <col min="7" max="7" width="29.140625" style="34" customWidth="1"/>
    <col min="8" max="8" width="2.42578125" style="34" customWidth="1"/>
    <col min="9" max="9" width="6.5703125" style="34" customWidth="1"/>
    <col min="10" max="10" width="19.5703125" style="34" customWidth="1"/>
    <col min="11" max="16384" width="9.140625" style="34"/>
  </cols>
  <sheetData>
    <row r="1" spans="1:10" ht="12.75" customHeight="1">
      <c r="G1" s="679" t="s">
        <v>188</v>
      </c>
      <c r="H1" s="680"/>
    </row>
    <row r="2" spans="1:10" s="39" customFormat="1" ht="21" customHeight="1">
      <c r="A2" s="102" t="s">
        <v>236</v>
      </c>
      <c r="B2" s="102"/>
      <c r="C2" s="102"/>
      <c r="D2" s="102"/>
      <c r="E2" s="102"/>
      <c r="F2" s="102"/>
      <c r="G2" s="102"/>
      <c r="H2" s="102"/>
      <c r="I2" s="693" t="s">
        <v>268</v>
      </c>
      <c r="J2" s="693"/>
    </row>
    <row r="3" spans="1:10" s="39" customFormat="1" ht="26.25" customHeight="1">
      <c r="A3" s="426" t="s">
        <v>471</v>
      </c>
      <c r="B3" s="426"/>
      <c r="C3" s="426"/>
      <c r="D3" s="426"/>
      <c r="E3" s="426"/>
      <c r="F3" s="426"/>
      <c r="G3" s="426"/>
      <c r="H3" s="426"/>
      <c r="I3" s="693"/>
      <c r="J3" s="693"/>
    </row>
    <row r="4" spans="1:10" s="39" customFormat="1" ht="18" customHeight="1">
      <c r="A4" s="685" t="s">
        <v>271</v>
      </c>
      <c r="B4" s="685"/>
      <c r="C4" s="685"/>
      <c r="D4" s="689"/>
      <c r="E4" s="689"/>
      <c r="F4" s="689"/>
      <c r="G4" s="689"/>
      <c r="H4" s="223"/>
    </row>
    <row r="5" spans="1:10" s="39" customFormat="1" ht="18" customHeight="1">
      <c r="A5" s="685" t="s">
        <v>270</v>
      </c>
      <c r="B5" s="685"/>
      <c r="C5" s="685"/>
      <c r="D5" s="689"/>
      <c r="E5" s="689"/>
      <c r="F5" s="689"/>
      <c r="G5" s="689"/>
      <c r="H5" s="223"/>
    </row>
    <row r="6" spans="1:10" s="39" customFormat="1" ht="18" customHeight="1">
      <c r="A6" s="685" t="s">
        <v>269</v>
      </c>
      <c r="B6" s="685"/>
      <c r="C6" s="685"/>
      <c r="D6" s="352"/>
      <c r="E6" s="689"/>
      <c r="F6" s="689"/>
      <c r="G6" s="689"/>
      <c r="H6" s="223"/>
    </row>
    <row r="7" spans="1:10" s="39" customFormat="1" ht="18" customHeight="1">
      <c r="A7" s="685" t="s">
        <v>274</v>
      </c>
      <c r="B7" s="685"/>
      <c r="C7" s="685"/>
      <c r="D7" s="352"/>
      <c r="E7" s="351" t="s">
        <v>272</v>
      </c>
      <c r="F7" s="690"/>
      <c r="G7" s="690"/>
      <c r="H7" s="223"/>
    </row>
    <row r="8" spans="1:10" s="39" customFormat="1" ht="9.9499999999999993" customHeight="1">
      <c r="A8" s="114"/>
      <c r="B8" s="114"/>
      <c r="C8" s="114"/>
      <c r="D8" s="114"/>
      <c r="E8" s="114"/>
      <c r="F8" s="114"/>
      <c r="G8" s="114"/>
      <c r="H8" s="223"/>
    </row>
    <row r="9" spans="1:10" s="118" customFormat="1" ht="31.5" customHeight="1">
      <c r="A9" s="695" t="s">
        <v>11</v>
      </c>
      <c r="B9" s="695"/>
      <c r="C9" s="349" t="s">
        <v>273</v>
      </c>
      <c r="D9" s="349" t="s">
        <v>275</v>
      </c>
      <c r="E9" s="349" t="s">
        <v>459</v>
      </c>
      <c r="F9" s="353" t="s">
        <v>304</v>
      </c>
      <c r="G9" s="353" t="s">
        <v>460</v>
      </c>
      <c r="H9" s="117"/>
    </row>
    <row r="10" spans="1:10" s="39" customFormat="1" ht="24" customHeight="1">
      <c r="A10" s="687"/>
      <c r="B10" s="687"/>
      <c r="C10" s="352"/>
      <c r="D10" s="352"/>
      <c r="E10" s="352"/>
      <c r="F10" s="354" t="s">
        <v>425</v>
      </c>
      <c r="G10" s="355"/>
      <c r="H10" s="223"/>
    </row>
    <row r="11" spans="1:10" s="39" customFormat="1" ht="24" customHeight="1">
      <c r="A11" s="687"/>
      <c r="B11" s="687"/>
      <c r="C11" s="352"/>
      <c r="D11" s="352"/>
      <c r="E11" s="352"/>
      <c r="F11" s="354" t="s">
        <v>425</v>
      </c>
      <c r="G11" s="352"/>
      <c r="H11" s="223"/>
    </row>
    <row r="12" spans="1:10" s="39" customFormat="1" ht="24" customHeight="1">
      <c r="A12" s="687"/>
      <c r="B12" s="687"/>
      <c r="C12" s="352"/>
      <c r="D12" s="352"/>
      <c r="E12" s="352"/>
      <c r="F12" s="354" t="s">
        <v>425</v>
      </c>
      <c r="G12" s="352"/>
      <c r="H12" s="223"/>
    </row>
    <row r="13" spans="1:10" s="39" customFormat="1" ht="24" customHeight="1">
      <c r="A13" s="687"/>
      <c r="B13" s="687"/>
      <c r="C13" s="352"/>
      <c r="D13" s="352"/>
      <c r="E13" s="352"/>
      <c r="F13" s="354" t="s">
        <v>425</v>
      </c>
      <c r="G13" s="352"/>
      <c r="H13" s="223"/>
    </row>
    <row r="14" spans="1:10" s="39" customFormat="1" ht="24" customHeight="1">
      <c r="A14" s="687"/>
      <c r="B14" s="687"/>
      <c r="C14" s="352"/>
      <c r="D14" s="352"/>
      <c r="E14" s="352"/>
      <c r="F14" s="354" t="s">
        <v>425</v>
      </c>
      <c r="G14" s="352"/>
      <c r="H14" s="223"/>
    </row>
    <row r="15" spans="1:10" s="39" customFormat="1" ht="24" customHeight="1">
      <c r="A15" s="687"/>
      <c r="B15" s="687"/>
      <c r="C15" s="352"/>
      <c r="D15" s="352"/>
      <c r="E15" s="352"/>
      <c r="F15" s="354" t="s">
        <v>425</v>
      </c>
      <c r="G15" s="352"/>
      <c r="H15" s="223"/>
    </row>
    <row r="16" spans="1:10" s="39" customFormat="1" ht="24" customHeight="1">
      <c r="A16" s="687"/>
      <c r="B16" s="687"/>
      <c r="C16" s="352"/>
      <c r="D16" s="352"/>
      <c r="E16" s="352"/>
      <c r="F16" s="354" t="s">
        <v>425</v>
      </c>
      <c r="G16" s="352"/>
      <c r="H16" s="223"/>
    </row>
    <row r="17" spans="1:13" s="39" customFormat="1" ht="24" customHeight="1">
      <c r="A17" s="687"/>
      <c r="B17" s="687"/>
      <c r="C17" s="352"/>
      <c r="D17" s="352"/>
      <c r="E17" s="352"/>
      <c r="F17" s="354" t="s">
        <v>425</v>
      </c>
      <c r="G17" s="352"/>
      <c r="H17" s="223"/>
    </row>
    <row r="18" spans="1:13" s="39" customFormat="1" ht="24" customHeight="1">
      <c r="A18" s="687"/>
      <c r="B18" s="687"/>
      <c r="C18" s="352"/>
      <c r="D18" s="352"/>
      <c r="E18" s="352"/>
      <c r="F18" s="354" t="s">
        <v>425</v>
      </c>
      <c r="G18" s="352"/>
      <c r="H18" s="223"/>
    </row>
    <row r="19" spans="1:13" s="39" customFormat="1" ht="5.25" customHeight="1">
      <c r="A19" s="116"/>
      <c r="B19" s="116"/>
      <c r="C19" s="114"/>
      <c r="D19" s="114"/>
      <c r="E19" s="114"/>
      <c r="F19" s="114"/>
      <c r="G19" s="114"/>
      <c r="H19" s="223"/>
      <c r="J19" s="159" t="s">
        <v>94</v>
      </c>
    </row>
    <row r="20" spans="1:13" s="130" customFormat="1" ht="14.25" customHeight="1">
      <c r="A20" s="636" t="s">
        <v>426</v>
      </c>
      <c r="B20" s="636"/>
      <c r="C20" s="636"/>
      <c r="D20" s="636"/>
      <c r="E20" s="636"/>
      <c r="F20" s="636"/>
      <c r="G20" s="636"/>
      <c r="H20" s="636"/>
      <c r="I20" s="636"/>
      <c r="J20" s="636"/>
      <c r="K20" s="636"/>
      <c r="L20" s="636"/>
      <c r="M20" s="636"/>
    </row>
    <row r="21" spans="1:13" s="130" customFormat="1" ht="14.25" customHeight="1">
      <c r="A21" s="636" t="s">
        <v>461</v>
      </c>
      <c r="B21" s="636"/>
      <c r="C21" s="636"/>
      <c r="D21" s="636"/>
      <c r="E21" s="636"/>
      <c r="F21" s="636"/>
      <c r="G21" s="636"/>
      <c r="H21" s="636"/>
      <c r="I21" s="636"/>
      <c r="J21" s="636"/>
      <c r="K21" s="636"/>
      <c r="L21" s="636"/>
      <c r="M21" s="636"/>
    </row>
    <row r="22" spans="1:13" s="130" customFormat="1" ht="74.25" customHeight="1">
      <c r="A22" s="694" t="s">
        <v>463</v>
      </c>
      <c r="B22" s="694"/>
      <c r="C22" s="694"/>
      <c r="D22" s="694"/>
      <c r="E22" s="694"/>
      <c r="F22" s="694"/>
      <c r="G22" s="694"/>
      <c r="H22" s="209"/>
      <c r="I22" s="209"/>
      <c r="J22" s="209"/>
      <c r="K22" s="209"/>
      <c r="L22" s="209"/>
      <c r="M22" s="209"/>
    </row>
    <row r="23" spans="1:13" s="39" customFormat="1" ht="60.75" customHeight="1">
      <c r="A23" s="221"/>
      <c r="B23" s="202"/>
      <c r="C23" s="691" t="s">
        <v>483</v>
      </c>
      <c r="D23" s="692"/>
      <c r="E23" s="203"/>
      <c r="F23" s="691" t="s">
        <v>482</v>
      </c>
      <c r="G23" s="692"/>
    </row>
    <row r="24" spans="1:13" s="40" customFormat="1" ht="21.75" customHeight="1">
      <c r="A24" s="37"/>
      <c r="B24" s="611" t="s">
        <v>107</v>
      </c>
      <c r="C24" s="611"/>
      <c r="D24" s="611"/>
      <c r="E24" s="611" t="s">
        <v>472</v>
      </c>
      <c r="F24" s="611"/>
      <c r="G24" s="611"/>
    </row>
    <row r="25" spans="1:13" s="40" customFormat="1" ht="30" customHeight="1">
      <c r="A25" s="37"/>
      <c r="B25" s="166"/>
      <c r="C25" s="166"/>
      <c r="D25" s="166"/>
      <c r="E25" s="166"/>
      <c r="F25" s="166"/>
      <c r="G25" s="166"/>
    </row>
    <row r="26" spans="1:13" ht="18" customHeight="1"/>
  </sheetData>
  <sheetProtection sheet="1" formatCells="0" formatRows="0" insertRows="0" deleteRows="0"/>
  <protectedRanges>
    <protectedRange password="8511" sqref="F10:G10 F11:F18" name="Zakres1_1_2_1"/>
  </protectedRanges>
  <mergeCells count="28">
    <mergeCell ref="A21:M21"/>
    <mergeCell ref="A20:M20"/>
    <mergeCell ref="A7:C7"/>
    <mergeCell ref="E6:G6"/>
    <mergeCell ref="G1:H1"/>
    <mergeCell ref="A3:H3"/>
    <mergeCell ref="A18:B18"/>
    <mergeCell ref="A15:B15"/>
    <mergeCell ref="A16:B16"/>
    <mergeCell ref="A9:B9"/>
    <mergeCell ref="A10:B10"/>
    <mergeCell ref="F7:G7"/>
    <mergeCell ref="C23:D23"/>
    <mergeCell ref="F23:G23"/>
    <mergeCell ref="B24:D24"/>
    <mergeCell ref="E24:G24"/>
    <mergeCell ref="I2:J3"/>
    <mergeCell ref="A4:C4"/>
    <mergeCell ref="A5:C5"/>
    <mergeCell ref="D5:G5"/>
    <mergeCell ref="D4:G4"/>
    <mergeCell ref="A6:C6"/>
    <mergeCell ref="A11:B11"/>
    <mergeCell ref="A12:B12"/>
    <mergeCell ref="A13:B13"/>
    <mergeCell ref="A14:B14"/>
    <mergeCell ref="A17:B17"/>
    <mergeCell ref="A22:G22"/>
  </mergeCells>
  <dataValidations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9"/>
    <dataValidation type="list" allowBlank="1" showDropDown="1" showInputMessage="1" showErrorMessage="1" sqref="A19:B19">
      <formula1>"x,X,-"</formula1>
    </dataValidation>
    <dataValidation allowBlank="1" showDropDown="1" showInputMessage="1" showErrorMessage="1" sqref="A9:B9 A10:E18 G11:G18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landscape" cellComments="asDisplayed" r:id="rId1"/>
  <headerFooter>
    <oddFooter>&amp;L&amp;9PROW 2014-2020_19.3/3z&amp;R&amp;9Strona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40625" defaultRowHeight="12.75"/>
  <cols>
    <col min="1" max="1" width="3.5703125" style="64" customWidth="1"/>
    <col min="2" max="2" width="8.5703125" style="64" customWidth="1"/>
    <col min="3" max="3" width="15.5703125" style="64" customWidth="1"/>
    <col min="4" max="10" width="10.5703125" style="64" customWidth="1"/>
    <col min="11" max="11" width="7.5703125" style="64" customWidth="1"/>
    <col min="12" max="13" width="14.5703125" style="64" customWidth="1"/>
    <col min="14" max="14" width="12.5703125" style="64" customWidth="1"/>
    <col min="15" max="15" width="6.85546875" style="64" customWidth="1"/>
    <col min="16" max="16" width="6.5703125" style="64" customWidth="1"/>
    <col min="17" max="16384" width="9.140625" style="64"/>
  </cols>
  <sheetData>
    <row r="1" spans="1:16" ht="30" customHeight="1">
      <c r="A1" s="506" t="s">
        <v>183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263"/>
    </row>
    <row r="2" spans="1:16" ht="30" customHeight="1">
      <c r="A2" s="493" t="s">
        <v>11</v>
      </c>
      <c r="B2" s="503" t="s">
        <v>170</v>
      </c>
      <c r="C2" s="504" t="s">
        <v>171</v>
      </c>
      <c r="D2" s="504" t="s">
        <v>172</v>
      </c>
      <c r="E2" s="503" t="s">
        <v>179</v>
      </c>
      <c r="F2" s="503" t="s">
        <v>173</v>
      </c>
      <c r="G2" s="503" t="s">
        <v>174</v>
      </c>
      <c r="H2" s="503" t="s">
        <v>175</v>
      </c>
      <c r="I2" s="503" t="s">
        <v>176</v>
      </c>
      <c r="J2" s="503" t="s">
        <v>180</v>
      </c>
      <c r="K2" s="503" t="s">
        <v>177</v>
      </c>
      <c r="L2" s="504" t="s">
        <v>165</v>
      </c>
      <c r="M2" s="503" t="s">
        <v>166</v>
      </c>
      <c r="N2" s="503"/>
      <c r="O2" s="496" t="s">
        <v>184</v>
      </c>
    </row>
    <row r="3" spans="1:16" s="65" customFormat="1" ht="30" customHeight="1">
      <c r="A3" s="494"/>
      <c r="B3" s="503"/>
      <c r="C3" s="505"/>
      <c r="D3" s="505"/>
      <c r="E3" s="503"/>
      <c r="F3" s="503"/>
      <c r="G3" s="503"/>
      <c r="H3" s="503"/>
      <c r="I3" s="503"/>
      <c r="J3" s="503"/>
      <c r="K3" s="503"/>
      <c r="L3" s="505"/>
      <c r="M3" s="210" t="s">
        <v>181</v>
      </c>
      <c r="N3" s="210" t="s">
        <v>182</v>
      </c>
      <c r="O3" s="497"/>
    </row>
    <row r="4" spans="1:16" s="66" customFormat="1">
      <c r="A4" s="495"/>
      <c r="B4" s="55">
        <v>1</v>
      </c>
      <c r="C4" s="55">
        <v>2</v>
      </c>
      <c r="D4" s="55">
        <v>3</v>
      </c>
      <c r="E4" s="55">
        <v>4</v>
      </c>
      <c r="F4" s="55">
        <v>5</v>
      </c>
      <c r="G4" s="55">
        <v>6</v>
      </c>
      <c r="H4" s="55">
        <v>7</v>
      </c>
      <c r="I4" s="55">
        <v>8</v>
      </c>
      <c r="J4" s="55">
        <v>9</v>
      </c>
      <c r="K4" s="55">
        <v>10</v>
      </c>
      <c r="L4" s="55">
        <v>11</v>
      </c>
      <c r="M4" s="55">
        <v>12</v>
      </c>
      <c r="N4" s="55">
        <v>13</v>
      </c>
      <c r="O4" s="264">
        <v>14</v>
      </c>
    </row>
    <row r="5" spans="1:16" ht="15.95" customHeight="1">
      <c r="A5" s="265">
        <v>1</v>
      </c>
      <c r="B5" s="56"/>
      <c r="C5" s="56"/>
      <c r="D5" s="56"/>
      <c r="E5" s="57"/>
      <c r="F5" s="63"/>
      <c r="G5" s="56"/>
      <c r="H5" s="56"/>
      <c r="I5" s="56"/>
      <c r="J5" s="57"/>
      <c r="K5" s="56" t="s">
        <v>185</v>
      </c>
      <c r="L5" s="62"/>
      <c r="M5" s="62"/>
      <c r="N5" s="62"/>
      <c r="O5" s="266"/>
      <c r="P5" s="85"/>
    </row>
    <row r="6" spans="1:16" ht="15.95" customHeight="1">
      <c r="A6" s="265">
        <v>2</v>
      </c>
      <c r="B6" s="56"/>
      <c r="C6" s="56"/>
      <c r="D6" s="56"/>
      <c r="E6" s="57"/>
      <c r="F6" s="63"/>
      <c r="G6" s="56"/>
      <c r="H6" s="56"/>
      <c r="I6" s="56"/>
      <c r="J6" s="57"/>
      <c r="K6" s="56" t="s">
        <v>185</v>
      </c>
      <c r="L6" s="62"/>
      <c r="M6" s="62"/>
      <c r="N6" s="62"/>
      <c r="O6" s="266"/>
    </row>
    <row r="7" spans="1:16" ht="15.95" customHeight="1">
      <c r="A7" s="265">
        <v>3</v>
      </c>
      <c r="B7" s="56"/>
      <c r="C7" s="56"/>
      <c r="D7" s="56"/>
      <c r="E7" s="57"/>
      <c r="F7" s="63"/>
      <c r="G7" s="56"/>
      <c r="H7" s="56"/>
      <c r="I7" s="56"/>
      <c r="J7" s="57"/>
      <c r="K7" s="56" t="s">
        <v>185</v>
      </c>
      <c r="L7" s="62"/>
      <c r="M7" s="62"/>
      <c r="N7" s="62"/>
      <c r="O7" s="266"/>
    </row>
    <row r="8" spans="1:16" ht="15.95" customHeight="1">
      <c r="A8" s="265">
        <v>4</v>
      </c>
      <c r="B8" s="56"/>
      <c r="C8" s="56"/>
      <c r="D8" s="56"/>
      <c r="E8" s="57"/>
      <c r="F8" s="63"/>
      <c r="G8" s="56"/>
      <c r="H8" s="56"/>
      <c r="I8" s="56"/>
      <c r="J8" s="57"/>
      <c r="K8" s="56" t="s">
        <v>185</v>
      </c>
      <c r="L8" s="62"/>
      <c r="M8" s="62"/>
      <c r="N8" s="62"/>
      <c r="O8" s="266"/>
    </row>
    <row r="9" spans="1:16" ht="15.95" customHeight="1">
      <c r="A9" s="265">
        <v>5</v>
      </c>
      <c r="B9" s="56"/>
      <c r="C9" s="56"/>
      <c r="D9" s="56"/>
      <c r="E9" s="57"/>
      <c r="F9" s="63"/>
      <c r="G9" s="56"/>
      <c r="H9" s="56"/>
      <c r="I9" s="56"/>
      <c r="J9" s="57"/>
      <c r="K9" s="56" t="s">
        <v>185</v>
      </c>
      <c r="L9" s="62"/>
      <c r="M9" s="62"/>
      <c r="N9" s="62"/>
      <c r="O9" s="266"/>
    </row>
    <row r="10" spans="1:16" ht="15.95" customHeight="1">
      <c r="A10" s="265">
        <v>6</v>
      </c>
      <c r="B10" s="56"/>
      <c r="C10" s="56"/>
      <c r="D10" s="56"/>
      <c r="E10" s="57"/>
      <c r="F10" s="63"/>
      <c r="G10" s="56"/>
      <c r="H10" s="56"/>
      <c r="I10" s="56"/>
      <c r="J10" s="57"/>
      <c r="K10" s="56" t="s">
        <v>185</v>
      </c>
      <c r="L10" s="62"/>
      <c r="M10" s="62"/>
      <c r="N10" s="62"/>
      <c r="O10" s="266"/>
    </row>
    <row r="11" spans="1:16" ht="15.95" customHeight="1">
      <c r="A11" s="265">
        <v>7</v>
      </c>
      <c r="B11" s="56"/>
      <c r="C11" s="56"/>
      <c r="D11" s="56"/>
      <c r="E11" s="57"/>
      <c r="F11" s="63"/>
      <c r="G11" s="56"/>
      <c r="H11" s="56"/>
      <c r="I11" s="56"/>
      <c r="J11" s="57"/>
      <c r="K11" s="56" t="s">
        <v>185</v>
      </c>
      <c r="L11" s="62"/>
      <c r="M11" s="62"/>
      <c r="N11" s="62"/>
      <c r="O11" s="266"/>
    </row>
    <row r="12" spans="1:16" ht="15.95" customHeight="1">
      <c r="A12" s="265">
        <v>8</v>
      </c>
      <c r="B12" s="56"/>
      <c r="C12" s="56"/>
      <c r="D12" s="56"/>
      <c r="E12" s="57"/>
      <c r="F12" s="63"/>
      <c r="G12" s="56"/>
      <c r="H12" s="56"/>
      <c r="I12" s="56"/>
      <c r="J12" s="57"/>
      <c r="K12" s="56" t="s">
        <v>185</v>
      </c>
      <c r="L12" s="62"/>
      <c r="M12" s="62"/>
      <c r="N12" s="62"/>
      <c r="O12" s="266"/>
    </row>
    <row r="13" spans="1:16" ht="15.95" customHeight="1">
      <c r="A13" s="265">
        <v>9</v>
      </c>
      <c r="B13" s="56"/>
      <c r="C13" s="56"/>
      <c r="D13" s="56"/>
      <c r="E13" s="57"/>
      <c r="F13" s="63"/>
      <c r="G13" s="56"/>
      <c r="H13" s="56"/>
      <c r="I13" s="56"/>
      <c r="J13" s="57"/>
      <c r="K13" s="56" t="s">
        <v>185</v>
      </c>
      <c r="L13" s="62"/>
      <c r="M13" s="62"/>
      <c r="N13" s="62"/>
      <c r="O13" s="266"/>
    </row>
    <row r="14" spans="1:16" ht="15.95" customHeight="1">
      <c r="A14" s="265">
        <v>10</v>
      </c>
      <c r="B14" s="56"/>
      <c r="C14" s="56"/>
      <c r="D14" s="56"/>
      <c r="E14" s="57"/>
      <c r="F14" s="63"/>
      <c r="G14" s="56"/>
      <c r="H14" s="56"/>
      <c r="I14" s="56"/>
      <c r="J14" s="57"/>
      <c r="K14" s="56" t="s">
        <v>185</v>
      </c>
      <c r="L14" s="62"/>
      <c r="M14" s="62"/>
      <c r="N14" s="62"/>
      <c r="O14" s="266"/>
    </row>
    <row r="15" spans="1:16" ht="15.95" customHeight="1">
      <c r="A15" s="265">
        <v>11</v>
      </c>
      <c r="B15" s="56"/>
      <c r="C15" s="56"/>
      <c r="D15" s="56"/>
      <c r="E15" s="57"/>
      <c r="F15" s="63"/>
      <c r="G15" s="56"/>
      <c r="H15" s="56"/>
      <c r="I15" s="56"/>
      <c r="J15" s="57"/>
      <c r="K15" s="56" t="s">
        <v>185</v>
      </c>
      <c r="L15" s="62"/>
      <c r="M15" s="62"/>
      <c r="N15" s="62"/>
      <c r="O15" s="266"/>
    </row>
    <row r="16" spans="1:16" ht="15.95" customHeight="1">
      <c r="A16" s="265">
        <v>12</v>
      </c>
      <c r="B16" s="56"/>
      <c r="C16" s="56"/>
      <c r="D16" s="56"/>
      <c r="E16" s="57"/>
      <c r="F16" s="63"/>
      <c r="G16" s="56"/>
      <c r="H16" s="56"/>
      <c r="I16" s="56"/>
      <c r="J16" s="57"/>
      <c r="K16" s="56" t="s">
        <v>185</v>
      </c>
      <c r="L16" s="62"/>
      <c r="M16" s="62"/>
      <c r="N16" s="62"/>
      <c r="O16" s="266"/>
    </row>
    <row r="17" spans="1:17" ht="15.95" customHeight="1">
      <c r="A17" s="265">
        <v>13</v>
      </c>
      <c r="B17" s="56"/>
      <c r="C17" s="56"/>
      <c r="D17" s="56"/>
      <c r="E17" s="57"/>
      <c r="F17" s="63"/>
      <c r="G17" s="56"/>
      <c r="H17" s="56"/>
      <c r="I17" s="56"/>
      <c r="J17" s="57"/>
      <c r="K17" s="56" t="s">
        <v>185</v>
      </c>
      <c r="L17" s="62"/>
      <c r="M17" s="62"/>
      <c r="N17" s="62"/>
      <c r="O17" s="266"/>
    </row>
    <row r="18" spans="1:17" ht="15.95" customHeight="1">
      <c r="A18" s="265">
        <v>14</v>
      </c>
      <c r="B18" s="56"/>
      <c r="C18" s="59"/>
      <c r="D18" s="56"/>
      <c r="E18" s="57"/>
      <c r="F18" s="63"/>
      <c r="G18" s="56"/>
      <c r="H18" s="56"/>
      <c r="I18" s="56"/>
      <c r="J18" s="57"/>
      <c r="K18" s="56" t="s">
        <v>185</v>
      </c>
      <c r="L18" s="62"/>
      <c r="M18" s="62"/>
      <c r="N18" s="62"/>
      <c r="O18" s="266"/>
    </row>
    <row r="19" spans="1:17" ht="15.95" customHeight="1">
      <c r="A19" s="265">
        <v>15</v>
      </c>
      <c r="B19" s="56"/>
      <c r="C19" s="59"/>
      <c r="D19" s="56"/>
      <c r="E19" s="57"/>
      <c r="F19" s="63"/>
      <c r="G19" s="56"/>
      <c r="H19" s="56"/>
      <c r="I19" s="56"/>
      <c r="J19" s="57"/>
      <c r="K19" s="56" t="s">
        <v>185</v>
      </c>
      <c r="L19" s="62"/>
      <c r="M19" s="62"/>
      <c r="N19" s="62"/>
      <c r="O19" s="266"/>
    </row>
    <row r="20" spans="1:17" ht="15.95" customHeight="1">
      <c r="A20" s="265">
        <v>16</v>
      </c>
      <c r="B20" s="56"/>
      <c r="C20" s="59"/>
      <c r="D20" s="56"/>
      <c r="E20" s="57"/>
      <c r="F20" s="63"/>
      <c r="G20" s="56"/>
      <c r="H20" s="56"/>
      <c r="I20" s="56"/>
      <c r="J20" s="57"/>
      <c r="K20" s="56" t="s">
        <v>185</v>
      </c>
      <c r="L20" s="62"/>
      <c r="M20" s="62"/>
      <c r="N20" s="62"/>
      <c r="O20" s="266"/>
    </row>
    <row r="21" spans="1:17" ht="15.95" customHeight="1">
      <c r="A21" s="265">
        <v>17</v>
      </c>
      <c r="B21" s="56"/>
      <c r="C21" s="56"/>
      <c r="D21" s="56"/>
      <c r="E21" s="57"/>
      <c r="F21" s="63"/>
      <c r="G21" s="56"/>
      <c r="H21" s="56"/>
      <c r="I21" s="56"/>
      <c r="J21" s="57"/>
      <c r="K21" s="56" t="s">
        <v>185</v>
      </c>
      <c r="L21" s="62"/>
      <c r="M21" s="62"/>
      <c r="N21" s="62"/>
      <c r="O21" s="266"/>
    </row>
    <row r="22" spans="1:17" ht="15.95" customHeight="1">
      <c r="A22" s="267"/>
      <c r="B22" s="67"/>
      <c r="C22" s="58"/>
      <c r="D22" s="58"/>
      <c r="E22" s="58"/>
      <c r="F22" s="58"/>
      <c r="G22" s="58"/>
      <c r="H22" s="58"/>
      <c r="I22" s="498" t="s">
        <v>186</v>
      </c>
      <c r="J22" s="499"/>
      <c r="K22" s="500"/>
      <c r="L22" s="106">
        <f ca="1">SUM(L5:OFFSET(Razem_VA_WF,-1,3))</f>
        <v>0</v>
      </c>
      <c r="M22" s="106">
        <f ca="1">SUM(M5:OFFSET(Razem_VA_WF,-1,4))</f>
        <v>0</v>
      </c>
      <c r="N22" s="106">
        <f ca="1">SUM(N5:OFFSET(Razem_VA_WF,-1,5))</f>
        <v>0</v>
      </c>
      <c r="O22" s="268"/>
      <c r="Q22" s="79" t="s">
        <v>94</v>
      </c>
    </row>
    <row r="23" spans="1:17" s="70" customFormat="1" ht="15.95" customHeight="1">
      <c r="A23" s="269"/>
      <c r="B23" s="69"/>
      <c r="C23" s="61"/>
      <c r="D23" s="61"/>
      <c r="E23" s="61"/>
      <c r="F23" s="61"/>
      <c r="G23" s="61"/>
      <c r="H23" s="61"/>
      <c r="I23" s="501" t="s">
        <v>187</v>
      </c>
      <c r="J23" s="502"/>
      <c r="K23" s="71"/>
      <c r="L23" s="107">
        <f ca="1">IF($K23&gt;0,SUMIF($O$5:OFFSET(Razem_VA_WF,-1,6),$K23,L$5:OFFSET(Razem_VA_WF,-1,3)),0)</f>
        <v>0</v>
      </c>
      <c r="M23" s="107">
        <f ca="1">IF($K23&gt;0,SUMIF($O5:OFFSET(Razem_VA_WF,-1,6),$K23,M$5:OFFSET(Razem_VA_WF,-1,4)),0)</f>
        <v>0</v>
      </c>
      <c r="N23" s="107">
        <f ca="1">IF($K23&gt;0,SUMIF($O5:OFFSET(Razem_VA_WF,-1,6),$K23,N$5:OFFSET(Razem_VA_WF,-1,5)),0)</f>
        <v>0</v>
      </c>
      <c r="O23" s="270"/>
      <c r="Q23" s="80" t="s">
        <v>95</v>
      </c>
    </row>
    <row r="24" spans="1:17" ht="15.95" customHeight="1">
      <c r="A24" s="269"/>
      <c r="B24" s="68"/>
      <c r="C24" s="60"/>
      <c r="D24" s="60"/>
      <c r="E24" s="60"/>
      <c r="F24" s="60"/>
      <c r="G24" s="60"/>
      <c r="H24" s="60"/>
      <c r="I24" s="501" t="s">
        <v>187</v>
      </c>
      <c r="J24" s="502"/>
      <c r="K24" s="71"/>
      <c r="L24" s="107">
        <f ca="1">IF($K24&gt;0,SUMIF($O$5:OFFSET(Razem_VA_WF,-1,6),$K24,L$5:OFFSET(Razem_VA_WF,-1,3)),0)</f>
        <v>0</v>
      </c>
      <c r="M24" s="107">
        <f ca="1">IF($K24&gt;0,SUMIF($O$5:OFFSET(Razem_VA_WF,-1,6),$K24,M$5:OFFSET(Razem_VA_WF,-1,4)),0)</f>
        <v>0</v>
      </c>
      <c r="N24" s="107">
        <f ca="1">IF($K24&gt;0,SUMIF($O$5:OFFSET(Razem_VA_WF,-1,6),$K24,N$5:OFFSET(Razem_VA_WF,-1,5)),0)</f>
        <v>0</v>
      </c>
      <c r="O24" s="268"/>
      <c r="Q24" s="81"/>
    </row>
    <row r="25" spans="1:17" ht="15.95" customHeight="1">
      <c r="A25" s="489"/>
      <c r="B25" s="490"/>
      <c r="C25" s="490"/>
      <c r="D25" s="490"/>
      <c r="E25" s="490"/>
      <c r="F25" s="490"/>
      <c r="G25" s="490"/>
      <c r="H25" s="491"/>
      <c r="I25" s="487" t="s">
        <v>187</v>
      </c>
      <c r="J25" s="488"/>
      <c r="K25" s="71"/>
      <c r="L25" s="107">
        <f ca="1">IF($K25&gt;0,SUMIF($O$5:OFFSET(Razem_VA_WF,-1,6),$K25,L$5:OFFSET(Razem_VA_WF,-1,3)),0)</f>
        <v>0</v>
      </c>
      <c r="M25" s="107">
        <f ca="1">IF($K25&gt;0,SUMIF($O$5:OFFSET(Razem_VA_WF,-1,6),$K25,M$5:OFFSET(Razem_VA_WF,-1,4)),0)</f>
        <v>0</v>
      </c>
      <c r="N25" s="107">
        <f ca="1">IF($K25&gt;0,SUMIF($O$5:OFFSET(Razem_VA_WF,-1,6),$K25,N$5:OFFSET(Razem_VA_WF,-1,5)),0)</f>
        <v>0</v>
      </c>
      <c r="O25" s="268"/>
      <c r="Q25" s="81"/>
    </row>
    <row r="26" spans="1:17" ht="12.75" customHeight="1">
      <c r="A26" s="271"/>
      <c r="B26" s="272"/>
      <c r="C26" s="273"/>
      <c r="D26" s="273"/>
      <c r="E26" s="273"/>
      <c r="F26" s="273"/>
      <c r="G26" s="273"/>
      <c r="H26" s="273"/>
      <c r="I26" s="273"/>
      <c r="J26" s="492"/>
      <c r="K26" s="492"/>
      <c r="L26" s="274"/>
      <c r="M26" s="275"/>
      <c r="N26" s="275"/>
      <c r="O26" s="276"/>
      <c r="Q26" s="79" t="s">
        <v>94</v>
      </c>
    </row>
    <row r="27" spans="1:17">
      <c r="Q27" s="80" t="s">
        <v>95</v>
      </c>
    </row>
  </sheetData>
  <sheetProtection sheet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I25:J25"/>
    <mergeCell ref="A25:H25"/>
    <mergeCell ref="J26:K26"/>
    <mergeCell ref="A2:A4"/>
    <mergeCell ref="O2:O3"/>
    <mergeCell ref="I22:K22"/>
    <mergeCell ref="I23:J23"/>
    <mergeCell ref="I24:J24"/>
    <mergeCell ref="H2:H3"/>
    <mergeCell ref="I2:I3"/>
    <mergeCell ref="J2:J3"/>
    <mergeCell ref="K2:K3"/>
    <mergeCell ref="L2:L3"/>
    <mergeCell ref="M2:N2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ecimal" operator="lessThanOrEqual" allowBlank="1" showInputMessage="1" showErrorMessage="1" errorTitle="Błąd!" error="Kwota VAT nie może być (chyba jeszcze) wyższa niż 23% kwoty będącej podstawą opodatkowania?!" sqref="N5:N21">
      <formula1>M5*0.23</formula1>
    </dataValidation>
    <dataValidation type="decimal" operator="lessThanOrEqual" allowBlank="1" showInputMessage="1" showErrorMessage="1" errorTitle="Błąd!" error="Kwota wydatków kwalifikowanych nie może być wyższa od kwoty wydatków całkowitych" sqref="M5:M21">
      <formula1>L5</formula1>
    </dataValidation>
    <dataValidation type="decimal" operator="greaterThanOrEqual" allowBlank="1" showInputMessage="1" showErrorMessage="1" errorTitle="Błąd!" error="W tym polu można wpisać tylko liczbę - równą lub większą od 0" sqref="L5:L21">
      <formula1>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data wystawienia dokumentu (kolumna nr 6)" sqref="J5:J21">
      <formula1>E5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orientation="landscape" r:id="rId1"/>
  <headerFooter alignWithMargins="0">
    <oddFooter>&amp;LPROW 2014-2020_19.3/3z&amp;RStrona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showOutlineSymbols="0" view="pageBreakPreview" zoomScaleNormal="100" zoomScaleSheetLayoutView="100" workbookViewId="0">
      <selection activeCell="C1" sqref="C1"/>
    </sheetView>
  </sheetViews>
  <sheetFormatPr defaultColWidth="2.85546875" defaultRowHeight="12.75"/>
  <cols>
    <col min="1" max="1" width="4.5703125" style="3" customWidth="1"/>
    <col min="2" max="2" width="40.5703125" style="3" customWidth="1"/>
    <col min="3" max="3" width="8.5703125" style="3" customWidth="1"/>
    <col min="4" max="5" width="8.5703125" style="18" customWidth="1"/>
    <col min="6" max="6" width="12.5703125" style="3" customWidth="1"/>
    <col min="7" max="7" width="10.5703125" style="3" customWidth="1"/>
    <col min="8" max="9" width="12.5703125" style="3" customWidth="1"/>
    <col min="10" max="10" width="10.5703125" style="3" customWidth="1"/>
    <col min="11" max="11" width="12.5703125" style="3" customWidth="1"/>
    <col min="12" max="12" width="10.5703125" style="3" customWidth="1"/>
    <col min="13" max="13" width="10.5703125" style="22" customWidth="1"/>
    <col min="14" max="14" width="6.5703125" style="3" customWidth="1"/>
    <col min="15" max="15" width="17.42578125" style="3" customWidth="1"/>
    <col min="16" max="16384" width="2.85546875" style="3"/>
  </cols>
  <sheetData>
    <row r="1" spans="1:15" s="4" customFormat="1" ht="30" customHeight="1">
      <c r="A1" s="277" t="s">
        <v>441</v>
      </c>
      <c r="B1" s="278"/>
      <c r="C1" s="278"/>
      <c r="D1" s="278"/>
      <c r="E1" s="278"/>
      <c r="F1" s="278"/>
      <c r="G1" s="544" t="s">
        <v>244</v>
      </c>
      <c r="H1" s="544"/>
      <c r="I1" s="545" t="s">
        <v>37</v>
      </c>
      <c r="J1" s="546"/>
      <c r="K1" s="547"/>
      <c r="L1" s="279"/>
      <c r="M1" s="280"/>
    </row>
    <row r="2" spans="1:15" s="26" customFormat="1" ht="12" customHeight="1">
      <c r="A2" s="508"/>
      <c r="B2" s="525" t="s">
        <v>293</v>
      </c>
      <c r="C2" s="525" t="s">
        <v>24</v>
      </c>
      <c r="D2" s="528" t="s">
        <v>245</v>
      </c>
      <c r="E2" s="528" t="s">
        <v>246</v>
      </c>
      <c r="F2" s="520" t="s">
        <v>248</v>
      </c>
      <c r="G2" s="521"/>
      <c r="H2" s="522"/>
      <c r="I2" s="520" t="s">
        <v>247</v>
      </c>
      <c r="J2" s="521"/>
      <c r="K2" s="522"/>
      <c r="L2" s="525" t="s">
        <v>249</v>
      </c>
      <c r="M2" s="548" t="s">
        <v>294</v>
      </c>
    </row>
    <row r="3" spans="1:15" s="26" customFormat="1" ht="12" customHeight="1">
      <c r="A3" s="509"/>
      <c r="B3" s="526"/>
      <c r="C3" s="526"/>
      <c r="D3" s="529"/>
      <c r="E3" s="529"/>
      <c r="F3" s="517" t="str">
        <f>IF(I1="I Etap/Przygotowanie projektu współpracy","I etapu/przygotowania projektu współpracy",IF(I1="II Etap","II etapu",IF(I1="III Etap","III etapu",IF(I1="IV Etap","IV etapu",IF(I1="V Etap","V etapu","(wybierz z listy powyżej właściwy etap)")))))</f>
        <v>(wybierz z listy powyżej właściwy etap)</v>
      </c>
      <c r="G3" s="518"/>
      <c r="H3" s="519"/>
      <c r="I3" s="517" t="str">
        <f>IF(I1="I Etap/Przygotowanie projektu współpracy","I etapu/przygotowania projektu współpracy",IF(I1="II Etap","II etapu",IF(I1="III Etap","III etapu",IF(I1="IV Etap","IV etapu",IF(I1="V Etap","V etapu","(wybierz z listy powyżej właściwy etap)")))))</f>
        <v>(wybierz z listy powyżej właściwy etap)</v>
      </c>
      <c r="J3" s="518"/>
      <c r="K3" s="519"/>
      <c r="L3" s="526"/>
      <c r="M3" s="549"/>
    </row>
    <row r="4" spans="1:15" s="26" customFormat="1" ht="48" customHeight="1">
      <c r="A4" s="510"/>
      <c r="B4" s="527"/>
      <c r="C4" s="527"/>
      <c r="D4" s="530"/>
      <c r="E4" s="530"/>
      <c r="F4" s="212" t="s">
        <v>68</v>
      </c>
      <c r="G4" s="212" t="s">
        <v>67</v>
      </c>
      <c r="H4" s="7" t="s">
        <v>250</v>
      </c>
      <c r="I4" s="7" t="s">
        <v>68</v>
      </c>
      <c r="J4" s="281" t="s">
        <v>51</v>
      </c>
      <c r="K4" s="282" t="s">
        <v>250</v>
      </c>
      <c r="L4" s="527"/>
      <c r="M4" s="550"/>
    </row>
    <row r="5" spans="1:15" s="20" customFormat="1" ht="12" customHeight="1">
      <c r="A5" s="283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23">
        <v>12</v>
      </c>
      <c r="M5" s="284">
        <v>13</v>
      </c>
    </row>
    <row r="6" spans="1:15" s="6" customFormat="1" ht="14.1" customHeight="1">
      <c r="A6" s="285" t="s">
        <v>26</v>
      </c>
      <c r="B6" s="523" t="s">
        <v>276</v>
      </c>
      <c r="C6" s="524"/>
      <c r="D6" s="524"/>
      <c r="E6" s="524"/>
      <c r="F6" s="524"/>
      <c r="G6" s="524"/>
      <c r="H6" s="524"/>
      <c r="I6" s="524"/>
      <c r="J6" s="524"/>
      <c r="K6" s="524"/>
      <c r="L6" s="211"/>
      <c r="M6" s="286"/>
    </row>
    <row r="7" spans="1:15" s="6" customFormat="1" ht="14.1" customHeight="1">
      <c r="A7" s="287" t="s">
        <v>97</v>
      </c>
      <c r="B7" s="532"/>
      <c r="C7" s="533"/>
      <c r="D7" s="533"/>
      <c r="E7" s="533"/>
      <c r="F7" s="533"/>
      <c r="G7" s="533"/>
      <c r="H7" s="533"/>
      <c r="I7" s="533"/>
      <c r="J7" s="533"/>
      <c r="K7" s="533"/>
      <c r="L7" s="288"/>
      <c r="M7" s="289"/>
    </row>
    <row r="8" spans="1:15" s="6" customFormat="1" ht="12">
      <c r="A8" s="290" t="s">
        <v>98</v>
      </c>
      <c r="B8" s="12"/>
      <c r="C8" s="21"/>
      <c r="D8" s="25"/>
      <c r="E8" s="25"/>
      <c r="F8" s="25"/>
      <c r="G8" s="25"/>
      <c r="H8" s="25"/>
      <c r="I8" s="25"/>
      <c r="J8" s="25"/>
      <c r="K8" s="25"/>
      <c r="L8" s="109">
        <f>IF(F8&lt;0,(I8-F8)/F8*100%,0)</f>
        <v>0</v>
      </c>
      <c r="M8" s="291"/>
    </row>
    <row r="9" spans="1:15" s="6" customFormat="1" ht="14.1" customHeight="1">
      <c r="A9" s="290" t="s">
        <v>99</v>
      </c>
      <c r="B9" s="12"/>
      <c r="C9" s="21"/>
      <c r="D9" s="25"/>
      <c r="E9" s="25"/>
      <c r="F9" s="25"/>
      <c r="G9" s="25"/>
      <c r="H9" s="25"/>
      <c r="I9" s="25"/>
      <c r="J9" s="25"/>
      <c r="K9" s="25"/>
      <c r="L9" s="109">
        <f t="shared" ref="L9:L22" si="0">IF(F9&lt;0,(I9-F9)/F9*100%,0)</f>
        <v>0</v>
      </c>
      <c r="M9" s="292"/>
    </row>
    <row r="10" spans="1:15" s="6" customFormat="1" ht="14.1" customHeight="1">
      <c r="A10" s="290" t="s">
        <v>5</v>
      </c>
      <c r="B10" s="12"/>
      <c r="C10" s="21"/>
      <c r="D10" s="25"/>
      <c r="E10" s="25"/>
      <c r="F10" s="25"/>
      <c r="G10" s="25"/>
      <c r="H10" s="25"/>
      <c r="I10" s="25"/>
      <c r="J10" s="25"/>
      <c r="K10" s="25"/>
      <c r="L10" s="109">
        <f t="shared" si="0"/>
        <v>0</v>
      </c>
      <c r="M10" s="292"/>
    </row>
    <row r="11" spans="1:15" s="6" customFormat="1" ht="14.1" customHeight="1">
      <c r="A11" s="537" t="s">
        <v>32</v>
      </c>
      <c r="B11" s="538"/>
      <c r="C11" s="538"/>
      <c r="D11" s="538"/>
      <c r="E11" s="539"/>
      <c r="F11" s="108">
        <f ca="1">SUM(F$8:OFFSET(V_ZRF_Suma_A,-1,5))</f>
        <v>0</v>
      </c>
      <c r="G11" s="108">
        <f ca="1">SUM(G$8:OFFSET(V_ZRF_Suma_A,-1,6))</f>
        <v>0</v>
      </c>
      <c r="H11" s="108">
        <f ca="1">SUM(H$8:OFFSET(V_ZRF_Suma_A,-1,7))</f>
        <v>0</v>
      </c>
      <c r="I11" s="108">
        <f ca="1">SUM(I$8:OFFSET(V_ZRF_Suma_A,-1,8))</f>
        <v>0</v>
      </c>
      <c r="J11" s="108">
        <f ca="1">SUM(J$8:OFFSET(V_ZRF_Suma_A,-1,9))</f>
        <v>0</v>
      </c>
      <c r="K11" s="108">
        <f ca="1">SUM(K$8:OFFSET(V_ZRF_Suma_A,-1,10))</f>
        <v>0</v>
      </c>
      <c r="L11" s="109">
        <f t="shared" ca="1" si="0"/>
        <v>0</v>
      </c>
      <c r="M11" s="293"/>
      <c r="O11" s="82" t="s">
        <v>94</v>
      </c>
    </row>
    <row r="12" spans="1:15" s="6" customFormat="1" ht="14.1" customHeight="1">
      <c r="A12" s="287" t="s">
        <v>0</v>
      </c>
      <c r="B12" s="532"/>
      <c r="C12" s="533"/>
      <c r="D12" s="533"/>
      <c r="E12" s="533"/>
      <c r="F12" s="533"/>
      <c r="G12" s="533"/>
      <c r="H12" s="533"/>
      <c r="I12" s="533"/>
      <c r="J12" s="533"/>
      <c r="K12" s="533"/>
      <c r="L12" s="213"/>
      <c r="M12" s="294"/>
      <c r="O12" s="80" t="s">
        <v>95</v>
      </c>
    </row>
    <row r="13" spans="1:15" s="6" customFormat="1" ht="14.1" customHeight="1">
      <c r="A13" s="290" t="s">
        <v>100</v>
      </c>
      <c r="B13" s="12"/>
      <c r="C13" s="21"/>
      <c r="D13" s="25"/>
      <c r="E13" s="25"/>
      <c r="F13" s="25"/>
      <c r="G13" s="25"/>
      <c r="H13" s="25"/>
      <c r="I13" s="25"/>
      <c r="J13" s="25"/>
      <c r="K13" s="25"/>
      <c r="L13" s="109">
        <f t="shared" si="0"/>
        <v>0</v>
      </c>
      <c r="M13" s="291"/>
      <c r="O13" s="83"/>
    </row>
    <row r="14" spans="1:15" s="6" customFormat="1" ht="14.1" customHeight="1">
      <c r="A14" s="290" t="s">
        <v>101</v>
      </c>
      <c r="B14" s="12"/>
      <c r="C14" s="21"/>
      <c r="D14" s="25"/>
      <c r="E14" s="25"/>
      <c r="F14" s="25"/>
      <c r="G14" s="25"/>
      <c r="H14" s="25"/>
      <c r="I14" s="25"/>
      <c r="J14" s="25"/>
      <c r="K14" s="25"/>
      <c r="L14" s="109">
        <f t="shared" si="0"/>
        <v>0</v>
      </c>
      <c r="M14" s="295"/>
      <c r="O14" s="83"/>
    </row>
    <row r="15" spans="1:15" s="6" customFormat="1" ht="14.1" customHeight="1">
      <c r="A15" s="290" t="s">
        <v>5</v>
      </c>
      <c r="B15" s="12"/>
      <c r="C15" s="21"/>
      <c r="D15" s="25"/>
      <c r="E15" s="25"/>
      <c r="F15" s="25"/>
      <c r="G15" s="25"/>
      <c r="H15" s="25"/>
      <c r="I15" s="25"/>
      <c r="J15" s="25"/>
      <c r="K15" s="25"/>
      <c r="L15" s="109">
        <f t="shared" si="0"/>
        <v>0</v>
      </c>
      <c r="M15" s="295"/>
      <c r="O15" s="83"/>
    </row>
    <row r="16" spans="1:15" s="6" customFormat="1" ht="14.1" customHeight="1">
      <c r="A16" s="537" t="s">
        <v>33</v>
      </c>
      <c r="B16" s="538"/>
      <c r="C16" s="538"/>
      <c r="D16" s="538"/>
      <c r="E16" s="539"/>
      <c r="F16" s="108">
        <f ca="1">SUM(F13:OFFSET(V_ZRF_Suma_B,-1,5))</f>
        <v>0</v>
      </c>
      <c r="G16" s="108">
        <f ca="1">SUM(G13:OFFSET(V_ZRF_Suma_B,-1,6))</f>
        <v>0</v>
      </c>
      <c r="H16" s="108">
        <f ca="1">SUM(H13:OFFSET(V_ZRF_Suma_B,-1,7))</f>
        <v>0</v>
      </c>
      <c r="I16" s="108">
        <f ca="1">SUM(I13:OFFSET(V_ZRF_Suma_B,-1,8))</f>
        <v>0</v>
      </c>
      <c r="J16" s="108">
        <f ca="1">SUM(J13:OFFSET(V_ZRF_Suma_B,-1,9))</f>
        <v>0</v>
      </c>
      <c r="K16" s="108">
        <f ca="1">SUM(K13:OFFSET(V_ZRF_Suma_B,-1,10))</f>
        <v>0</v>
      </c>
      <c r="L16" s="109">
        <f t="shared" ca="1" si="0"/>
        <v>0</v>
      </c>
      <c r="M16" s="293"/>
      <c r="O16" s="82" t="s">
        <v>94</v>
      </c>
    </row>
    <row r="17" spans="1:15" s="6" customFormat="1" ht="14.1" customHeight="1">
      <c r="A17" s="287" t="s">
        <v>7</v>
      </c>
      <c r="B17" s="532"/>
      <c r="C17" s="533"/>
      <c r="D17" s="533"/>
      <c r="E17" s="533"/>
      <c r="F17" s="533"/>
      <c r="G17" s="533"/>
      <c r="H17" s="533"/>
      <c r="I17" s="533"/>
      <c r="J17" s="533"/>
      <c r="K17" s="533"/>
      <c r="L17" s="213"/>
      <c r="M17" s="294"/>
      <c r="O17" s="80" t="s">
        <v>95</v>
      </c>
    </row>
    <row r="18" spans="1:15" s="6" customFormat="1" ht="14.1" customHeight="1">
      <c r="A18" s="290" t="s">
        <v>102</v>
      </c>
      <c r="B18" s="12"/>
      <c r="C18" s="21"/>
      <c r="D18" s="25"/>
      <c r="E18" s="25"/>
      <c r="F18" s="25"/>
      <c r="G18" s="25"/>
      <c r="H18" s="25"/>
      <c r="I18" s="25"/>
      <c r="J18" s="25"/>
      <c r="K18" s="25"/>
      <c r="L18" s="109">
        <f t="shared" si="0"/>
        <v>0</v>
      </c>
      <c r="M18" s="292"/>
      <c r="O18" s="83"/>
    </row>
    <row r="19" spans="1:15" s="6" customFormat="1" ht="14.1" customHeight="1">
      <c r="A19" s="290" t="s">
        <v>103</v>
      </c>
      <c r="B19" s="29"/>
      <c r="C19" s="21"/>
      <c r="D19" s="25"/>
      <c r="E19" s="25"/>
      <c r="F19" s="25"/>
      <c r="G19" s="25"/>
      <c r="H19" s="25"/>
      <c r="I19" s="25"/>
      <c r="J19" s="25"/>
      <c r="K19" s="25"/>
      <c r="L19" s="109">
        <f t="shared" si="0"/>
        <v>0</v>
      </c>
      <c r="M19" s="292"/>
      <c r="O19" s="83"/>
    </row>
    <row r="20" spans="1:15" s="6" customFormat="1" ht="14.1" customHeight="1">
      <c r="A20" s="290" t="s">
        <v>5</v>
      </c>
      <c r="B20" s="12"/>
      <c r="C20" s="21"/>
      <c r="D20" s="25"/>
      <c r="E20" s="25"/>
      <c r="F20" s="25"/>
      <c r="G20" s="25"/>
      <c r="H20" s="25"/>
      <c r="I20" s="25"/>
      <c r="J20" s="25"/>
      <c r="K20" s="25"/>
      <c r="L20" s="109">
        <f t="shared" si="0"/>
        <v>0</v>
      </c>
      <c r="M20" s="295"/>
      <c r="O20" s="83"/>
    </row>
    <row r="21" spans="1:15" s="6" customFormat="1" ht="14.1" customHeight="1">
      <c r="A21" s="537" t="s">
        <v>34</v>
      </c>
      <c r="B21" s="538"/>
      <c r="C21" s="538"/>
      <c r="D21" s="538"/>
      <c r="E21" s="539"/>
      <c r="F21" s="108">
        <f ca="1">SUM(F18:OFFSET(V_ZRF_Suma_C,-1,5))</f>
        <v>0</v>
      </c>
      <c r="G21" s="108">
        <f ca="1">SUM(G18:OFFSET(V_ZRF_Suma_C,-1,6))</f>
        <v>0</v>
      </c>
      <c r="H21" s="108">
        <f ca="1">SUM(H18:OFFSET(V_ZRF_Suma_C,-1,7))</f>
        <v>0</v>
      </c>
      <c r="I21" s="108">
        <f ca="1">SUM(I18:OFFSET(V_ZRF_Suma_C,-1,8))</f>
        <v>0</v>
      </c>
      <c r="J21" s="108">
        <f ca="1">SUM(J18:OFFSET(V_ZRF_Suma_C,-1,9))</f>
        <v>0</v>
      </c>
      <c r="K21" s="108">
        <f ca="1">SUM(K18:OFFSET(V_ZRF_Suma_C,-1,10))</f>
        <v>0</v>
      </c>
      <c r="L21" s="109">
        <f t="shared" ca="1" si="0"/>
        <v>0</v>
      </c>
      <c r="M21" s="296"/>
      <c r="O21" s="82" t="s">
        <v>94</v>
      </c>
    </row>
    <row r="22" spans="1:15" s="6" customFormat="1" ht="14.1" customHeight="1">
      <c r="A22" s="511" t="s">
        <v>35</v>
      </c>
      <c r="B22" s="512"/>
      <c r="C22" s="512"/>
      <c r="D22" s="512"/>
      <c r="E22" s="513"/>
      <c r="F22" s="108">
        <f ca="1">SUM(OFFSET(V_ZRF_Suma_A,0,5),OFFSET(V_ZRF_Suma_B,0,5),OFFSET(V_ZRF_Suma_C,0,5))</f>
        <v>0</v>
      </c>
      <c r="G22" s="108">
        <f ca="1">SUM(OFFSET(V_ZRF_Suma_A,0,6),OFFSET(V_ZRF_Suma_B,0,6),OFFSET(V_ZRF_Suma_C,0,6))</f>
        <v>0</v>
      </c>
      <c r="H22" s="108">
        <f ca="1">SUM(OFFSET(V_ZRF_Suma_A,0,7),OFFSET(V_ZRF_Suma_B,0,7),OFFSET(V_ZRF_Suma_C,0,7))</f>
        <v>0</v>
      </c>
      <c r="I22" s="108">
        <f ca="1">SUM(OFFSET(V_ZRF_Suma_A,0,8),OFFSET(V_ZRF_Suma_B,0,8),OFFSET(V_ZRF_Suma_C,0,8))</f>
        <v>0</v>
      </c>
      <c r="J22" s="108">
        <f ca="1">SUM(OFFSET(V_ZRF_Suma_A,0,9),OFFSET(V_ZRF_Suma_B,0,9),OFFSET(V_ZRF_Suma_C,0,9))</f>
        <v>0</v>
      </c>
      <c r="K22" s="108">
        <f ca="1">SUM(OFFSET(V_ZRF_Suma_A,0,10),OFFSET(V_ZRF_Suma_B,0,10),OFFSET(V_ZRF_Suma_C,0,10))</f>
        <v>0</v>
      </c>
      <c r="L22" s="109">
        <f t="shared" ca="1" si="0"/>
        <v>0</v>
      </c>
      <c r="M22" s="296"/>
      <c r="O22" s="80" t="s">
        <v>95</v>
      </c>
    </row>
    <row r="23" spans="1:15" s="6" customFormat="1" ht="14.1" customHeight="1">
      <c r="A23" s="287" t="s">
        <v>27</v>
      </c>
      <c r="B23" s="534" t="s">
        <v>38</v>
      </c>
      <c r="C23" s="535"/>
      <c r="D23" s="535"/>
      <c r="E23" s="535"/>
      <c r="F23" s="535"/>
      <c r="G23" s="535"/>
      <c r="H23" s="535"/>
      <c r="I23" s="535"/>
      <c r="J23" s="535"/>
      <c r="K23" s="535"/>
      <c r="L23" s="297"/>
      <c r="M23" s="298"/>
      <c r="O23" s="83"/>
    </row>
    <row r="24" spans="1:15" s="6" customFormat="1" ht="14.1" customHeight="1">
      <c r="A24" s="290" t="s">
        <v>104</v>
      </c>
      <c r="B24" s="12"/>
      <c r="C24" s="21"/>
      <c r="D24" s="25"/>
      <c r="E24" s="25"/>
      <c r="F24" s="25"/>
      <c r="G24" s="25"/>
      <c r="H24" s="25"/>
      <c r="I24" s="25"/>
      <c r="J24" s="25"/>
      <c r="K24" s="25"/>
      <c r="L24" s="109">
        <f t="shared" ref="L24:L28" si="1">IF(F24&lt;0,(I24-F24)/F24*100%,0)</f>
        <v>0</v>
      </c>
      <c r="M24" s="291"/>
      <c r="O24" s="83"/>
    </row>
    <row r="25" spans="1:15" s="6" customFormat="1" ht="14.1" customHeight="1">
      <c r="A25" s="290" t="s">
        <v>105</v>
      </c>
      <c r="B25" s="12"/>
      <c r="C25" s="21"/>
      <c r="D25" s="25"/>
      <c r="E25" s="25"/>
      <c r="F25" s="25"/>
      <c r="G25" s="25"/>
      <c r="H25" s="25"/>
      <c r="I25" s="25"/>
      <c r="J25" s="25"/>
      <c r="K25" s="25"/>
      <c r="L25" s="109">
        <f t="shared" si="1"/>
        <v>0</v>
      </c>
      <c r="M25" s="292"/>
      <c r="O25" s="83"/>
    </row>
    <row r="26" spans="1:15" s="6" customFormat="1" ht="14.1" customHeight="1">
      <c r="A26" s="290" t="s">
        <v>5</v>
      </c>
      <c r="B26" s="12"/>
      <c r="C26" s="21"/>
      <c r="D26" s="25"/>
      <c r="E26" s="25"/>
      <c r="F26" s="25"/>
      <c r="G26" s="25"/>
      <c r="H26" s="25"/>
      <c r="I26" s="25"/>
      <c r="J26" s="25"/>
      <c r="K26" s="25"/>
      <c r="L26" s="109">
        <f t="shared" si="1"/>
        <v>0</v>
      </c>
      <c r="M26" s="292"/>
      <c r="O26" s="83"/>
    </row>
    <row r="27" spans="1:15" s="6" customFormat="1" ht="14.1" customHeight="1">
      <c r="A27" s="511" t="s">
        <v>36</v>
      </c>
      <c r="B27" s="512"/>
      <c r="C27" s="512"/>
      <c r="D27" s="512"/>
      <c r="E27" s="513"/>
      <c r="F27" s="108">
        <f ca="1">SUM(F24:OFFSET(V_ZRF_Suma_II,-1,5))</f>
        <v>0</v>
      </c>
      <c r="G27" s="108">
        <f ca="1">SUM(G24:OFFSET(V_ZRF_Suma_II,-1,6))</f>
        <v>0</v>
      </c>
      <c r="H27" s="108">
        <f ca="1">SUM(H24:OFFSET(V_ZRF_Suma_II,-1,7))</f>
        <v>0</v>
      </c>
      <c r="I27" s="108">
        <f ca="1">SUM(I24:OFFSET(V_ZRF_Suma_II,-1,8))</f>
        <v>0</v>
      </c>
      <c r="J27" s="108">
        <f ca="1">SUM(J24:OFFSET(V_ZRF_Suma_II,-1,9))</f>
        <v>0</v>
      </c>
      <c r="K27" s="108">
        <f ca="1">SUM(K24:OFFSET(V_ZRF_Suma_II,-1,10))</f>
        <v>0</v>
      </c>
      <c r="L27" s="109">
        <f t="shared" ca="1" si="1"/>
        <v>0</v>
      </c>
      <c r="M27" s="296"/>
      <c r="O27" s="79" t="s">
        <v>94</v>
      </c>
    </row>
    <row r="28" spans="1:15" s="5" customFormat="1" ht="14.1" customHeight="1">
      <c r="A28" s="514" t="s">
        <v>53</v>
      </c>
      <c r="B28" s="515"/>
      <c r="C28" s="515"/>
      <c r="D28" s="515"/>
      <c r="E28" s="516"/>
      <c r="F28" s="108">
        <f ca="1">SUM(OFFSET(V_ZRF_Suma_I,0,5),OFFSET(V_ZRF_Suma_II,0,5))</f>
        <v>0</v>
      </c>
      <c r="G28" s="108">
        <f ca="1">SUM(OFFSET(V_ZRF_Suma_I,0,6),OFFSET(V_ZRF_Suma_II,0,6))</f>
        <v>0</v>
      </c>
      <c r="H28" s="108">
        <f ca="1">SUM(OFFSET(V_ZRF_Suma_I,0,7),OFFSET(V_ZRF_Suma_II,0,7))</f>
        <v>0</v>
      </c>
      <c r="I28" s="108">
        <f ca="1">SUM(OFFSET(V_ZRF_Suma_I,0,8),OFFSET(V_ZRF_Suma_II,0,8))</f>
        <v>0</v>
      </c>
      <c r="J28" s="108">
        <f ca="1">SUM(OFFSET(V_ZRF_Suma_I,0,9),OFFSET(V_ZRF_Suma_II,0,9))</f>
        <v>0</v>
      </c>
      <c r="K28" s="108">
        <f ca="1">SUM(OFFSET(V_ZRF_Suma_I,0,10),OFFSET(V_ZRF_Suma_II,0,10))</f>
        <v>0</v>
      </c>
      <c r="L28" s="109">
        <f t="shared" ca="1" si="1"/>
        <v>0</v>
      </c>
      <c r="M28" s="299"/>
      <c r="O28" s="80" t="s">
        <v>95</v>
      </c>
    </row>
    <row r="29" spans="1:15" s="5" customFormat="1" ht="14.1" customHeight="1">
      <c r="A29" s="300" t="s">
        <v>56</v>
      </c>
      <c r="B29" s="540" t="s">
        <v>96</v>
      </c>
      <c r="C29" s="541"/>
      <c r="D29" s="27"/>
      <c r="E29" s="192"/>
      <c r="F29" s="108">
        <f ca="1">IF($D29&gt;0,SUMIF($M$8:OFFSET(V_ZRF_Suma_KK_operacji,0,12),$D29,F$8:OFFSET(V_ZRF_Suma_KK_operacji,0,5)),0)</f>
        <v>0</v>
      </c>
      <c r="G29" s="108">
        <f ca="1">IF($D29&gt;0,SUMIF($M$8:OFFSET(V_ZRF_Suma_KK_operacji,0,12),$D29,G$8:OFFSET(V_ZRF_Suma_KK_operacji,0,6)),0)</f>
        <v>0</v>
      </c>
      <c r="H29" s="108">
        <f ca="1">IF($D29&gt;0,SUMIF($M$8:OFFSET(V_ZRF_Suma_KK_operacji,0,12),$D29,H$8:OFFSET(V_ZRF_Suma_KK_operacji,0,7)),0)</f>
        <v>0</v>
      </c>
      <c r="I29" s="108">
        <f ca="1">IF($D29&gt;0,SUMIF($M$8:OFFSET(V_ZRF_Suma_KK_operacji,0,12),$D29,I$8:OFFSET(V_ZRF_Suma_KK_operacji,0,8)),0)</f>
        <v>0</v>
      </c>
      <c r="J29" s="108">
        <f ca="1">IF($D29&gt;0,SUMIF($M$8:OFFSET(V_ZRF_Suma_KK_operacji,0,12),$D29,J$8:OFFSET(V_ZRF_Suma_KK_operacji,0,9)),0)</f>
        <v>0</v>
      </c>
      <c r="K29" s="108">
        <f ca="1">IF($D29&gt;0,SUMIF($M$8:OFFSET(V_ZRF_Suma_KK_operacji,0,12),$D29,K$8:OFFSET(V_ZRF_Suma_KK_operacji,0,10)),0)</f>
        <v>0</v>
      </c>
      <c r="L29" s="103"/>
      <c r="M29" s="301"/>
      <c r="O29" s="84"/>
    </row>
    <row r="30" spans="1:15" s="5" customFormat="1" ht="14.1" customHeight="1">
      <c r="A30" s="300" t="s">
        <v>57</v>
      </c>
      <c r="B30" s="540" t="s">
        <v>96</v>
      </c>
      <c r="C30" s="541"/>
      <c r="D30" s="27"/>
      <c r="E30" s="192"/>
      <c r="F30" s="108">
        <f ca="1">IF($D30&gt;0,SUMIF($M$8:OFFSET(V_ZRF_Suma_KK_operacji,0,12),$D30,F$8:OFFSET(V_ZRF_Suma_KK_operacji,0,5)),0)</f>
        <v>0</v>
      </c>
      <c r="G30" s="108">
        <f ca="1">IF($D30&gt;0,SUMIF($M$8:OFFSET(V_ZRF_Suma_KK_operacji,0,12),$D30,G$8:OFFSET(V_ZRF_Suma_KK_operacji,0,6)),0)</f>
        <v>0</v>
      </c>
      <c r="H30" s="108">
        <f ca="1">IF($D30&gt;0,SUMIF($M$8:OFFSET(V_ZRF_Suma_KK_operacji,0,12),$D30,H$8:OFFSET(V_ZRF_Suma_KK_operacji,0,7)),0)</f>
        <v>0</v>
      </c>
      <c r="I30" s="108">
        <f ca="1">IF($D30&gt;0,SUMIF($M$8:OFFSET(V_ZRF_Suma_KK_operacji,0,12),$D30,I$8:OFFSET(V_ZRF_Suma_KK_operacji,0,8)),0)</f>
        <v>0</v>
      </c>
      <c r="J30" s="108">
        <f ca="1">IF($D30&gt;0,SUMIF($M$8:OFFSET(V_ZRF_Suma_KK_operacji,0,12),$D30,J$8:OFFSET(V_ZRF_Suma_KK_operacji,0,9)),0)</f>
        <v>0</v>
      </c>
      <c r="K30" s="108">
        <f ca="1">IF($D30&gt;0,SUMIF($M$8:OFFSET(V_ZRF_Suma_KK_operacji,0,12),$D30,K$8:OFFSET(V_ZRF_Suma_KK_operacji,0,10)),0)</f>
        <v>0</v>
      </c>
      <c r="L30" s="103"/>
      <c r="M30" s="301"/>
      <c r="O30" s="84"/>
    </row>
    <row r="31" spans="1:15" s="5" customFormat="1" ht="14.1" customHeight="1">
      <c r="A31" s="322" t="s">
        <v>58</v>
      </c>
      <c r="B31" s="542" t="s">
        <v>96</v>
      </c>
      <c r="C31" s="543"/>
      <c r="D31" s="323"/>
      <c r="E31" s="324"/>
      <c r="F31" s="325">
        <f ca="1">IF($D31&gt;0,SUMIF($M$8:OFFSET(V_ZRF_Suma_KK_operacji,0,12),$D31,F$8:OFFSET(V_ZRF_Suma_KK_operacji,0,5)),0)</f>
        <v>0</v>
      </c>
      <c r="G31" s="325">
        <f ca="1">IF($D31&gt;0,SUMIF($M$8:OFFSET(V_ZRF_Suma_KK_operacji,0,12),$D31,G$8:OFFSET(V_ZRF_Suma_KK_operacji,0,6)),0)</f>
        <v>0</v>
      </c>
      <c r="H31" s="325">
        <f ca="1">IF($D31&gt;0,SUMIF($M$8:OFFSET(V_ZRF_Suma_KK_operacji,0,12),$D31,H$8:OFFSET(V_ZRF_Suma_KK_operacji,0,7)),0)</f>
        <v>0</v>
      </c>
      <c r="I31" s="325">
        <f ca="1">IF($D31&gt;0,SUMIF($M$8:OFFSET(V_ZRF_Suma_KK_operacji,0,12),$D31,I$8:OFFSET(V_ZRF_Suma_KK_operacji,0,8)),0)</f>
        <v>0</v>
      </c>
      <c r="J31" s="325">
        <f ca="1">IF($D31&gt;0,SUMIF($M$8:OFFSET(V_ZRF_Suma_KK_operacji,0,12),$D31,J$8:OFFSET(V_ZRF_Suma_KK_operacji,0,9)),0)</f>
        <v>0</v>
      </c>
      <c r="K31" s="325">
        <f ca="1">IF($D31&gt;0,SUMIF($M$8:OFFSET(V_ZRF_Suma_KK_operacji,0,12),$D31,K$8:OFFSET(V_ZRF_Suma_KK_operacji,0,10)),0)</f>
        <v>0</v>
      </c>
      <c r="L31" s="326"/>
      <c r="M31" s="327"/>
      <c r="O31" s="84"/>
    </row>
    <row r="32" spans="1:15" s="4" customFormat="1" ht="31.5" customHeight="1">
      <c r="A32" s="536" t="s">
        <v>298</v>
      </c>
      <c r="B32" s="536"/>
      <c r="C32" s="536"/>
      <c r="D32" s="536"/>
      <c r="E32" s="536"/>
      <c r="F32" s="536"/>
      <c r="G32" s="536"/>
      <c r="H32" s="536"/>
      <c r="I32" s="536"/>
      <c r="J32" s="536"/>
      <c r="K32" s="536"/>
      <c r="L32" s="104"/>
      <c r="M32" s="47"/>
      <c r="O32" s="79" t="s">
        <v>94</v>
      </c>
    </row>
    <row r="33" spans="1:15" ht="24.75" customHeight="1">
      <c r="A33" s="531" t="s">
        <v>442</v>
      </c>
      <c r="B33" s="531"/>
      <c r="C33" s="531"/>
      <c r="D33" s="531"/>
      <c r="E33" s="531"/>
      <c r="F33" s="531"/>
      <c r="G33" s="531"/>
      <c r="H33" s="531"/>
      <c r="I33" s="531"/>
      <c r="J33" s="531"/>
      <c r="K33" s="531"/>
      <c r="L33" s="101"/>
      <c r="M33" s="24"/>
      <c r="O33" s="80" t="s">
        <v>95</v>
      </c>
    </row>
  </sheetData>
  <sheetProtection sheet="1" formatCells="0" formatColumns="0" formatRows="0" insertRows="0" deleteColumns="0" deleteRows="0" sort="0" autoFilter="0" pivotTables="0"/>
  <protectedRanges>
    <protectedRange password="8511" sqref="B3 B20:B27 M3 M20:M27 M6:M18 A2:A27 B6:B18 B5:M5 C27:K27 C24:E26 F25:K26 F24:L24 C6:L23 L25:L28" name="Zakres1_6_2"/>
    <protectedRange password="8511" sqref="I3:L3 I1:L1 F2:J2 C2:E4 F3:H4" name="Zakres1_6_2_1"/>
  </protectedRanges>
  <dataConsolidate/>
  <mergeCells count="29">
    <mergeCell ref="G1:H1"/>
    <mergeCell ref="I1:K1"/>
    <mergeCell ref="E2:E4"/>
    <mergeCell ref="M2:M4"/>
    <mergeCell ref="B29:C29"/>
    <mergeCell ref="L2:L4"/>
    <mergeCell ref="A33:K33"/>
    <mergeCell ref="B7:K7"/>
    <mergeCell ref="B12:K12"/>
    <mergeCell ref="B17:K17"/>
    <mergeCell ref="B23:K23"/>
    <mergeCell ref="A32:K32"/>
    <mergeCell ref="A11:E11"/>
    <mergeCell ref="A16:E16"/>
    <mergeCell ref="A21:E21"/>
    <mergeCell ref="B30:C30"/>
    <mergeCell ref="B31:C31"/>
    <mergeCell ref="A2:A4"/>
    <mergeCell ref="A22:E22"/>
    <mergeCell ref="A27:E27"/>
    <mergeCell ref="A28:E28"/>
    <mergeCell ref="F3:H3"/>
    <mergeCell ref="F2:H2"/>
    <mergeCell ref="B6:K6"/>
    <mergeCell ref="C2:C4"/>
    <mergeCell ref="D2:D4"/>
    <mergeCell ref="I3:K3"/>
    <mergeCell ref="B2:B4"/>
    <mergeCell ref="I2:K2"/>
  </mergeCells>
  <dataValidations count="5">
    <dataValidation type="whole" operator="greaterThanOrEqual" allowBlank="1" showInputMessage="1" showErrorMessage="1" sqref="D29:E31 M7:M31">
      <formula1>1</formula1>
    </dataValidation>
    <dataValidation type="decimal" operator="greaterThanOrEqual" allowBlank="1" showInputMessage="1" showErrorMessage="1" sqref="D13:E15 D8:E10 D18:E20 D24:E26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1 O16 O21 O27 O3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2 O17 O22 O28 O33"/>
    <dataValidation type="list" allowBlank="1" showInputMessage="1" showErrorMessage="1" sqref="I1:K1">
      <formula1>"(wybierz z listy),I Etap/Przygotowanie projektu współpracy,II Etap,III Etap,IV Etap,V Etap,"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2014-2020_19.3/3z&amp;R&amp;9Strona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view="pageBreakPreview" zoomScaleNormal="100" zoomScaleSheetLayoutView="100" workbookViewId="0">
      <selection sqref="A1:I1"/>
    </sheetView>
  </sheetViews>
  <sheetFormatPr defaultColWidth="9.140625" defaultRowHeight="12"/>
  <cols>
    <col min="1" max="1" width="3.140625" style="10" customWidth="1"/>
    <col min="2" max="2" width="20.5703125" style="10" customWidth="1"/>
    <col min="3" max="3" width="9" style="10" customWidth="1"/>
    <col min="4" max="4" width="10.5703125" style="10" customWidth="1"/>
    <col min="5" max="6" width="8.5703125" style="10" customWidth="1"/>
    <col min="7" max="7" width="9.5703125" style="10" customWidth="1"/>
    <col min="8" max="8" width="8.5703125" style="10" customWidth="1"/>
    <col min="9" max="9" width="28" style="10" customWidth="1"/>
    <col min="10" max="10" width="6.5703125" style="9" customWidth="1"/>
    <col min="11" max="11" width="9.140625" style="9" customWidth="1"/>
    <col min="12" max="15" width="0" style="10" hidden="1" customWidth="1"/>
    <col min="16" max="16384" width="9.140625" style="10"/>
  </cols>
  <sheetData>
    <row r="1" spans="1:9" s="9" customFormat="1" ht="30" customHeight="1">
      <c r="A1" s="566" t="s">
        <v>299</v>
      </c>
      <c r="B1" s="566"/>
      <c r="C1" s="566"/>
      <c r="D1" s="566"/>
      <c r="E1" s="566"/>
      <c r="F1" s="566"/>
      <c r="G1" s="566"/>
      <c r="H1" s="566"/>
      <c r="I1" s="566"/>
    </row>
    <row r="2" spans="1:9" s="9" customFormat="1" ht="18" customHeight="1">
      <c r="A2" s="567" t="s">
        <v>199</v>
      </c>
      <c r="B2" s="567"/>
      <c r="C2" s="567"/>
      <c r="D2" s="567"/>
      <c r="E2" s="567"/>
      <c r="F2" s="567"/>
      <c r="G2" s="567"/>
      <c r="H2" s="567"/>
      <c r="I2" s="567"/>
    </row>
    <row r="3" spans="1:9" s="9" customFormat="1" ht="63.95" customHeight="1">
      <c r="A3" s="328" t="s">
        <v>43</v>
      </c>
      <c r="B3" s="329" t="s">
        <v>60</v>
      </c>
      <c r="C3" s="330" t="s">
        <v>295</v>
      </c>
      <c r="D3" s="580" t="s">
        <v>203</v>
      </c>
      <c r="E3" s="581"/>
      <c r="F3" s="329" t="s">
        <v>201</v>
      </c>
      <c r="G3" s="329" t="s">
        <v>63</v>
      </c>
      <c r="H3" s="329" t="s">
        <v>200</v>
      </c>
      <c r="I3" s="331" t="s">
        <v>59</v>
      </c>
    </row>
    <row r="4" spans="1:9" s="9" customFormat="1" ht="18" customHeight="1">
      <c r="A4" s="302" t="s">
        <v>13</v>
      </c>
      <c r="B4" s="89" t="s">
        <v>41</v>
      </c>
      <c r="C4" s="97"/>
      <c r="D4" s="582" t="s">
        <v>112</v>
      </c>
      <c r="E4" s="583"/>
      <c r="F4" s="91"/>
      <c r="G4" s="11" t="s">
        <v>64</v>
      </c>
      <c r="H4" s="95"/>
      <c r="I4" s="303"/>
    </row>
    <row r="5" spans="1:9" s="9" customFormat="1" ht="18" customHeight="1">
      <c r="A5" s="302" t="s">
        <v>14</v>
      </c>
      <c r="B5" s="214" t="s">
        <v>108</v>
      </c>
      <c r="C5" s="215"/>
      <c r="D5" s="582" t="s">
        <v>112</v>
      </c>
      <c r="E5" s="583"/>
      <c r="F5" s="92"/>
      <c r="G5" s="33" t="s">
        <v>65</v>
      </c>
      <c r="H5" s="95"/>
      <c r="I5" s="303"/>
    </row>
    <row r="6" spans="1:9" s="9" customFormat="1" ht="15.95" customHeight="1">
      <c r="A6" s="560" t="s">
        <v>15</v>
      </c>
      <c r="B6" s="585" t="s">
        <v>109</v>
      </c>
      <c r="C6" s="588"/>
      <c r="D6" s="574" t="s">
        <v>68</v>
      </c>
      <c r="E6" s="575"/>
      <c r="F6" s="91"/>
      <c r="G6" s="11" t="s">
        <v>64</v>
      </c>
      <c r="H6" s="111">
        <f>SUM(H7:H8)</f>
        <v>0</v>
      </c>
      <c r="I6" s="303"/>
    </row>
    <row r="7" spans="1:9" s="9" customFormat="1" ht="15.95" customHeight="1">
      <c r="A7" s="561"/>
      <c r="B7" s="586"/>
      <c r="C7" s="589"/>
      <c r="D7" s="568" t="s">
        <v>68</v>
      </c>
      <c r="E7" s="99" t="s">
        <v>207</v>
      </c>
      <c r="F7" s="91"/>
      <c r="G7" s="11" t="s">
        <v>64</v>
      </c>
      <c r="H7" s="111">
        <f>SUM(H9,H11,H13)</f>
        <v>0</v>
      </c>
      <c r="I7" s="303"/>
    </row>
    <row r="8" spans="1:9" s="9" customFormat="1" ht="15.95" customHeight="1">
      <c r="A8" s="561"/>
      <c r="B8" s="586"/>
      <c r="C8" s="589"/>
      <c r="D8" s="569"/>
      <c r="E8" s="99" t="s">
        <v>208</v>
      </c>
      <c r="F8" s="91"/>
      <c r="G8" s="11" t="s">
        <v>64</v>
      </c>
      <c r="H8" s="111">
        <f>SUM(H10,H12,H14)</f>
        <v>0</v>
      </c>
      <c r="I8" s="303"/>
    </row>
    <row r="9" spans="1:9" s="9" customFormat="1" ht="15.95" customHeight="1">
      <c r="A9" s="561"/>
      <c r="B9" s="586"/>
      <c r="C9" s="589"/>
      <c r="D9" s="568" t="s">
        <v>204</v>
      </c>
      <c r="E9" s="99" t="s">
        <v>207</v>
      </c>
      <c r="F9" s="91"/>
      <c r="G9" s="11" t="s">
        <v>64</v>
      </c>
      <c r="H9" s="95"/>
      <c r="I9" s="303"/>
    </row>
    <row r="10" spans="1:9" s="9" customFormat="1" ht="15.95" customHeight="1">
      <c r="A10" s="561"/>
      <c r="B10" s="586"/>
      <c r="C10" s="589"/>
      <c r="D10" s="569"/>
      <c r="E10" s="99" t="s">
        <v>208</v>
      </c>
      <c r="F10" s="91"/>
      <c r="G10" s="11" t="s">
        <v>64</v>
      </c>
      <c r="H10" s="95"/>
      <c r="I10" s="303"/>
    </row>
    <row r="11" spans="1:9" s="9" customFormat="1" ht="15.95" customHeight="1">
      <c r="A11" s="561"/>
      <c r="B11" s="586"/>
      <c r="C11" s="589"/>
      <c r="D11" s="568" t="s">
        <v>205</v>
      </c>
      <c r="E11" s="99" t="s">
        <v>207</v>
      </c>
      <c r="F11" s="91"/>
      <c r="G11" s="11" t="s">
        <v>64</v>
      </c>
      <c r="H11" s="95"/>
      <c r="I11" s="303"/>
    </row>
    <row r="12" spans="1:9" s="9" customFormat="1" ht="15.95" customHeight="1">
      <c r="A12" s="561"/>
      <c r="B12" s="586"/>
      <c r="C12" s="589"/>
      <c r="D12" s="569"/>
      <c r="E12" s="99" t="s">
        <v>208</v>
      </c>
      <c r="F12" s="91"/>
      <c r="G12" s="11" t="s">
        <v>64</v>
      </c>
      <c r="H12" s="95"/>
      <c r="I12" s="303"/>
    </row>
    <row r="13" spans="1:9" s="9" customFormat="1" ht="15.95" customHeight="1">
      <c r="A13" s="561"/>
      <c r="B13" s="586"/>
      <c r="C13" s="589"/>
      <c r="D13" s="568" t="s">
        <v>206</v>
      </c>
      <c r="E13" s="99" t="s">
        <v>207</v>
      </c>
      <c r="F13" s="91"/>
      <c r="G13" s="11" t="s">
        <v>64</v>
      </c>
      <c r="H13" s="95"/>
      <c r="I13" s="303"/>
    </row>
    <row r="14" spans="1:9" s="9" customFormat="1" ht="15.95" customHeight="1">
      <c r="A14" s="562"/>
      <c r="B14" s="587"/>
      <c r="C14" s="590"/>
      <c r="D14" s="569"/>
      <c r="E14" s="99" t="s">
        <v>208</v>
      </c>
      <c r="F14" s="91"/>
      <c r="G14" s="11" t="s">
        <v>64</v>
      </c>
      <c r="H14" s="95"/>
      <c r="I14" s="303"/>
    </row>
    <row r="15" spans="1:9" s="9" customFormat="1" ht="15.95" customHeight="1">
      <c r="A15" s="560" t="s">
        <v>16</v>
      </c>
      <c r="B15" s="563" t="s">
        <v>110</v>
      </c>
      <c r="C15" s="588"/>
      <c r="D15" s="574" t="s">
        <v>68</v>
      </c>
      <c r="E15" s="575"/>
      <c r="F15" s="93"/>
      <c r="G15" s="11" t="s">
        <v>64</v>
      </c>
      <c r="H15" s="110">
        <f>SUM(H16:H17)</f>
        <v>0</v>
      </c>
      <c r="I15" s="304"/>
    </row>
    <row r="16" spans="1:9" s="9" customFormat="1" ht="15.95" customHeight="1">
      <c r="A16" s="561"/>
      <c r="B16" s="564"/>
      <c r="C16" s="589"/>
      <c r="D16" s="568" t="s">
        <v>68</v>
      </c>
      <c r="E16" s="99" t="s">
        <v>207</v>
      </c>
      <c r="F16" s="93"/>
      <c r="G16" s="11" t="s">
        <v>64</v>
      </c>
      <c r="H16" s="110">
        <f>SUM(H18,H20,H22)</f>
        <v>0</v>
      </c>
      <c r="I16" s="304"/>
    </row>
    <row r="17" spans="1:9" s="9" customFormat="1" ht="15.95" customHeight="1">
      <c r="A17" s="561"/>
      <c r="B17" s="564"/>
      <c r="C17" s="589"/>
      <c r="D17" s="569"/>
      <c r="E17" s="99" t="s">
        <v>208</v>
      </c>
      <c r="F17" s="93"/>
      <c r="G17" s="11" t="s">
        <v>64</v>
      </c>
      <c r="H17" s="110">
        <f>SUM(H19,H21,H23)</f>
        <v>0</v>
      </c>
      <c r="I17" s="304"/>
    </row>
    <row r="18" spans="1:9" s="9" customFormat="1" ht="15.95" customHeight="1">
      <c r="A18" s="561"/>
      <c r="B18" s="564"/>
      <c r="C18" s="589"/>
      <c r="D18" s="568" t="s">
        <v>204</v>
      </c>
      <c r="E18" s="99" t="s">
        <v>207</v>
      </c>
      <c r="F18" s="93"/>
      <c r="G18" s="11" t="s">
        <v>64</v>
      </c>
      <c r="H18" s="92"/>
      <c r="I18" s="304"/>
    </row>
    <row r="19" spans="1:9" s="9" customFormat="1" ht="15.95" customHeight="1">
      <c r="A19" s="561"/>
      <c r="B19" s="564"/>
      <c r="C19" s="589"/>
      <c r="D19" s="569"/>
      <c r="E19" s="99" t="s">
        <v>208</v>
      </c>
      <c r="F19" s="93"/>
      <c r="G19" s="11" t="s">
        <v>64</v>
      </c>
      <c r="H19" s="92"/>
      <c r="I19" s="304"/>
    </row>
    <row r="20" spans="1:9" s="9" customFormat="1" ht="15.95" customHeight="1">
      <c r="A20" s="561"/>
      <c r="B20" s="564"/>
      <c r="C20" s="589"/>
      <c r="D20" s="568" t="s">
        <v>205</v>
      </c>
      <c r="E20" s="99" t="s">
        <v>207</v>
      </c>
      <c r="F20" s="93"/>
      <c r="G20" s="11" t="s">
        <v>64</v>
      </c>
      <c r="H20" s="92"/>
      <c r="I20" s="304"/>
    </row>
    <row r="21" spans="1:9" s="9" customFormat="1" ht="15.95" customHeight="1">
      <c r="A21" s="561"/>
      <c r="B21" s="564"/>
      <c r="C21" s="589"/>
      <c r="D21" s="569"/>
      <c r="E21" s="99" t="s">
        <v>208</v>
      </c>
      <c r="F21" s="93"/>
      <c r="G21" s="11" t="s">
        <v>64</v>
      </c>
      <c r="H21" s="92"/>
      <c r="I21" s="304"/>
    </row>
    <row r="22" spans="1:9" s="9" customFormat="1" ht="15.95" customHeight="1">
      <c r="A22" s="561"/>
      <c r="B22" s="564"/>
      <c r="C22" s="589"/>
      <c r="D22" s="568" t="s">
        <v>206</v>
      </c>
      <c r="E22" s="99" t="s">
        <v>207</v>
      </c>
      <c r="F22" s="93"/>
      <c r="G22" s="11" t="s">
        <v>64</v>
      </c>
      <c r="H22" s="92"/>
      <c r="I22" s="304"/>
    </row>
    <row r="23" spans="1:9" s="9" customFormat="1" ht="15.95" customHeight="1">
      <c r="A23" s="562"/>
      <c r="B23" s="565"/>
      <c r="C23" s="590"/>
      <c r="D23" s="569"/>
      <c r="E23" s="99" t="s">
        <v>208</v>
      </c>
      <c r="F23" s="93"/>
      <c r="G23" s="11" t="s">
        <v>64</v>
      </c>
      <c r="H23" s="92"/>
      <c r="I23" s="304"/>
    </row>
    <row r="24" spans="1:9" s="9" customFormat="1" ht="21" customHeight="1">
      <c r="A24" s="302" t="s">
        <v>17</v>
      </c>
      <c r="B24" s="89" t="s">
        <v>42</v>
      </c>
      <c r="C24" s="97"/>
      <c r="D24" s="582" t="s">
        <v>112</v>
      </c>
      <c r="E24" s="583"/>
      <c r="F24" s="93"/>
      <c r="G24" s="11" t="s">
        <v>64</v>
      </c>
      <c r="H24" s="92"/>
      <c r="I24" s="304"/>
    </row>
    <row r="25" spans="1:9" s="9" customFormat="1" ht="15.95" customHeight="1">
      <c r="A25" s="560" t="s">
        <v>6</v>
      </c>
      <c r="B25" s="576" t="s">
        <v>300</v>
      </c>
      <c r="C25" s="588"/>
      <c r="D25" s="570" t="s">
        <v>68</v>
      </c>
      <c r="E25" s="571"/>
      <c r="F25" s="93"/>
      <c r="G25" s="11" t="s">
        <v>66</v>
      </c>
      <c r="H25" s="119">
        <f>SUM(H26:H27)</f>
        <v>0</v>
      </c>
      <c r="I25" s="304"/>
    </row>
    <row r="26" spans="1:9" s="9" customFormat="1" ht="15.95" customHeight="1">
      <c r="A26" s="561"/>
      <c r="B26" s="577"/>
      <c r="C26" s="589"/>
      <c r="D26" s="570" t="s">
        <v>209</v>
      </c>
      <c r="E26" s="571"/>
      <c r="F26" s="93"/>
      <c r="G26" s="11" t="s">
        <v>66</v>
      </c>
      <c r="H26" s="120"/>
      <c r="I26" s="304"/>
    </row>
    <row r="27" spans="1:9" s="9" customFormat="1" ht="15.95" customHeight="1">
      <c r="A27" s="562"/>
      <c r="B27" s="578"/>
      <c r="C27" s="590"/>
      <c r="D27" s="570" t="s">
        <v>210</v>
      </c>
      <c r="E27" s="571"/>
      <c r="F27" s="93"/>
      <c r="G27" s="11" t="s">
        <v>66</v>
      </c>
      <c r="H27" s="120"/>
      <c r="I27" s="304"/>
    </row>
    <row r="28" spans="1:9" s="9" customFormat="1" ht="30" customHeight="1">
      <c r="A28" s="302" t="s">
        <v>18</v>
      </c>
      <c r="B28" s="90" t="s">
        <v>61</v>
      </c>
      <c r="C28" s="97"/>
      <c r="D28" s="582" t="s">
        <v>112</v>
      </c>
      <c r="E28" s="583"/>
      <c r="F28" s="93"/>
      <c r="G28" s="11" t="s">
        <v>64</v>
      </c>
      <c r="H28" s="92"/>
      <c r="I28" s="304"/>
    </row>
    <row r="29" spans="1:9" s="2" customFormat="1" ht="18" customHeight="1">
      <c r="A29" s="302" t="s">
        <v>19</v>
      </c>
      <c r="B29" s="121" t="s">
        <v>297</v>
      </c>
      <c r="C29" s="97"/>
      <c r="D29" s="582" t="s">
        <v>112</v>
      </c>
      <c r="E29" s="583"/>
      <c r="F29" s="94"/>
      <c r="G29" s="123" t="s">
        <v>64</v>
      </c>
      <c r="H29" s="96"/>
      <c r="I29" s="305"/>
    </row>
    <row r="30" spans="1:9" s="9" customFormat="1" ht="48" customHeight="1">
      <c r="A30" s="302" t="s">
        <v>25</v>
      </c>
      <c r="B30" s="214" t="s">
        <v>198</v>
      </c>
      <c r="C30" s="97"/>
      <c r="D30" s="582" t="s">
        <v>112</v>
      </c>
      <c r="E30" s="584"/>
      <c r="F30" s="93"/>
      <c r="G30" s="11" t="s">
        <v>64</v>
      </c>
      <c r="H30" s="92"/>
      <c r="I30" s="304"/>
    </row>
    <row r="31" spans="1:9" s="2" customFormat="1" ht="30" customHeight="1">
      <c r="A31" s="332" t="s">
        <v>21</v>
      </c>
      <c r="B31" s="333" t="s">
        <v>111</v>
      </c>
      <c r="C31" s="334"/>
      <c r="D31" s="572" t="s">
        <v>112</v>
      </c>
      <c r="E31" s="573"/>
      <c r="F31" s="335"/>
      <c r="G31" s="336" t="s">
        <v>65</v>
      </c>
      <c r="H31" s="337"/>
      <c r="I31" s="338"/>
    </row>
    <row r="32" spans="1:9" s="88" customFormat="1" ht="18" customHeight="1">
      <c r="A32" s="579" t="s">
        <v>202</v>
      </c>
      <c r="B32" s="579"/>
      <c r="C32" s="579"/>
      <c r="D32" s="579"/>
      <c r="E32" s="579"/>
      <c r="F32" s="579"/>
      <c r="G32" s="579"/>
      <c r="H32" s="579"/>
      <c r="I32" s="579"/>
    </row>
    <row r="33" spans="1:11" ht="63.95" customHeight="1">
      <c r="A33" s="328" t="s">
        <v>43</v>
      </c>
      <c r="B33" s="329" t="s">
        <v>60</v>
      </c>
      <c r="C33" s="330" t="s">
        <v>52</v>
      </c>
      <c r="D33" s="329" t="s">
        <v>201</v>
      </c>
      <c r="E33" s="329" t="s">
        <v>63</v>
      </c>
      <c r="F33" s="329" t="s">
        <v>200</v>
      </c>
      <c r="G33" s="551" t="s">
        <v>59</v>
      </c>
      <c r="H33" s="552"/>
      <c r="I33" s="553"/>
    </row>
    <row r="34" spans="1:11" ht="18" customHeight="1">
      <c r="A34" s="306" t="s">
        <v>13</v>
      </c>
      <c r="B34" s="43"/>
      <c r="C34" s="98"/>
      <c r="D34" s="54"/>
      <c r="E34" s="54"/>
      <c r="F34" s="92"/>
      <c r="G34" s="554"/>
      <c r="H34" s="555"/>
      <c r="I34" s="556"/>
    </row>
    <row r="35" spans="1:11" ht="18" customHeight="1">
      <c r="A35" s="306" t="s">
        <v>14</v>
      </c>
      <c r="B35" s="43"/>
      <c r="C35" s="98"/>
      <c r="D35" s="54"/>
      <c r="E35" s="54"/>
      <c r="F35" s="92"/>
      <c r="G35" s="554"/>
      <c r="H35" s="555"/>
      <c r="I35" s="556"/>
    </row>
    <row r="36" spans="1:11" ht="18" customHeight="1">
      <c r="A36" s="339" t="s">
        <v>62</v>
      </c>
      <c r="B36" s="340"/>
      <c r="C36" s="341"/>
      <c r="D36" s="342"/>
      <c r="E36" s="342"/>
      <c r="F36" s="343"/>
      <c r="G36" s="557"/>
      <c r="H36" s="558"/>
      <c r="I36" s="559"/>
    </row>
    <row r="37" spans="1:11" s="9" customFormat="1" ht="15.95" customHeight="1">
      <c r="K37" s="82" t="s">
        <v>94</v>
      </c>
    </row>
    <row r="38" spans="1:11" ht="30" customHeight="1">
      <c r="A38" s="566" t="s">
        <v>301</v>
      </c>
      <c r="B38" s="566"/>
      <c r="C38" s="566"/>
      <c r="D38" s="566"/>
      <c r="E38" s="566"/>
      <c r="F38" s="566"/>
      <c r="G38" s="566"/>
      <c r="H38" s="566"/>
      <c r="I38" s="344" t="s">
        <v>37</v>
      </c>
      <c r="K38" s="80" t="s">
        <v>95</v>
      </c>
    </row>
    <row r="39" spans="1:11">
      <c r="A39" s="9"/>
      <c r="B39" s="9"/>
      <c r="C39" s="9"/>
      <c r="D39" s="9"/>
      <c r="E39" s="9"/>
      <c r="F39" s="9"/>
      <c r="G39" s="9"/>
      <c r="H39" s="9"/>
      <c r="I39" s="9"/>
    </row>
    <row r="40" spans="1:11">
      <c r="A40" s="9"/>
      <c r="B40" s="9"/>
      <c r="C40" s="9"/>
      <c r="D40" s="9"/>
      <c r="E40" s="9"/>
      <c r="F40" s="9"/>
      <c r="G40" s="9"/>
      <c r="H40" s="9"/>
      <c r="I40" s="9"/>
    </row>
  </sheetData>
  <sheetProtection sheet="1" formatCells="0" formatRows="0" insertRows="0" deleteRows="0" sort="0" autoFilter="0" pivotTables="0"/>
  <mergeCells count="38">
    <mergeCell ref="A38:H38"/>
    <mergeCell ref="B25:B27"/>
    <mergeCell ref="A25:A27"/>
    <mergeCell ref="A32:I32"/>
    <mergeCell ref="D3:E3"/>
    <mergeCell ref="D4:E4"/>
    <mergeCell ref="D5:E5"/>
    <mergeCell ref="D24:E24"/>
    <mergeCell ref="D28:E28"/>
    <mergeCell ref="D29:E29"/>
    <mergeCell ref="D30:E30"/>
    <mergeCell ref="A6:A14"/>
    <mergeCell ref="B6:B14"/>
    <mergeCell ref="C6:C14"/>
    <mergeCell ref="C15:C23"/>
    <mergeCell ref="C25:C27"/>
    <mergeCell ref="A1:I1"/>
    <mergeCell ref="A2:I2"/>
    <mergeCell ref="D18:D19"/>
    <mergeCell ref="D25:E25"/>
    <mergeCell ref="D31:E31"/>
    <mergeCell ref="D6:E6"/>
    <mergeCell ref="D15:E15"/>
    <mergeCell ref="D7:D8"/>
    <mergeCell ref="D9:D10"/>
    <mergeCell ref="D11:D12"/>
    <mergeCell ref="D13:D14"/>
    <mergeCell ref="D16:D17"/>
    <mergeCell ref="D20:D21"/>
    <mergeCell ref="D22:D23"/>
    <mergeCell ref="D26:E26"/>
    <mergeCell ref="D27:E27"/>
    <mergeCell ref="G33:I33"/>
    <mergeCell ref="G35:I35"/>
    <mergeCell ref="G34:I34"/>
    <mergeCell ref="G36:I36"/>
    <mergeCell ref="A15:A23"/>
    <mergeCell ref="B15:B23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K37"/>
    <dataValidation type="whole" operator="greaterThanOrEqual" allowBlank="1" showInputMessage="1" showErrorMessage="1" errorTitle="Błąd!" error="W tym polu można wpisać tylko liczbę całkowitą - równą lub większą od 0" sqref="F4:F31 F34:F36 H4:H24 H28:H31">
      <formula1>0</formula1>
    </dataValidation>
    <dataValidation type="decimal" operator="greaterThanOrEqual" allowBlank="1" showInputMessage="1" showErrorMessage="1" errorTitle="Błąd!" error="W tym polu można wpisać tylko liczbę całkowitą - równą lub większą od 0" sqref="H25:H27">
      <formula1>0</formula1>
    </dataValidation>
    <dataValidation type="list" allowBlank="1" showInputMessage="1" showErrorMessage="1" sqref="I38">
      <formula1>"(wybierz z listy), TAK,NIE,N/D"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4" fitToWidth="0" fitToHeight="0" orientation="portrait" cellComments="asDisplayed" r:id="rId1"/>
  <headerFooter>
    <oddFooter>&amp;L&amp;9PROW 2014-2020_19.3/3z&amp;R&amp;9Strona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38"/>
  <sheetViews>
    <sheetView showGridLines="0" view="pageBreakPreview" topLeftCell="A7" zoomScaleNormal="100" zoomScaleSheetLayoutView="100" zoomScalePageLayoutView="85" workbookViewId="0">
      <selection sqref="A1:D1"/>
    </sheetView>
  </sheetViews>
  <sheetFormatPr defaultColWidth="9.140625" defaultRowHeight="12"/>
  <cols>
    <col min="1" max="1" width="4.5703125" style="1" customWidth="1"/>
    <col min="2" max="2" width="72.140625" style="1" customWidth="1"/>
    <col min="3" max="4" width="14.5703125" style="1" customWidth="1"/>
    <col min="5" max="5" width="6.5703125" style="1" customWidth="1"/>
    <col min="6" max="16384" width="9.140625" style="1"/>
  </cols>
  <sheetData>
    <row r="1" spans="1:4" s="14" customFormat="1" ht="24" customHeight="1">
      <c r="A1" s="596" t="s">
        <v>443</v>
      </c>
      <c r="B1" s="596"/>
      <c r="C1" s="596"/>
      <c r="D1" s="596"/>
    </row>
    <row r="2" spans="1:4" s="14" customFormat="1" ht="21" customHeight="1">
      <c r="A2" s="597" t="s">
        <v>106</v>
      </c>
      <c r="B2" s="598"/>
      <c r="C2" s="599" t="s">
        <v>37</v>
      </c>
      <c r="D2" s="600"/>
    </row>
    <row r="3" spans="1:4" s="14" customFormat="1" ht="24" customHeight="1">
      <c r="A3" s="307" t="s">
        <v>11</v>
      </c>
      <c r="B3" s="217" t="s">
        <v>12</v>
      </c>
      <c r="C3" s="28" t="s">
        <v>69</v>
      </c>
      <c r="D3" s="308" t="s">
        <v>211</v>
      </c>
    </row>
    <row r="4" spans="1:4" s="14" customFormat="1" ht="24" customHeight="1">
      <c r="A4" s="307" t="s">
        <v>8</v>
      </c>
      <c r="B4" s="601" t="s">
        <v>4</v>
      </c>
      <c r="C4" s="601"/>
      <c r="D4" s="602"/>
    </row>
    <row r="5" spans="1:4" s="14" customFormat="1" ht="37.5">
      <c r="A5" s="307" t="s">
        <v>13</v>
      </c>
      <c r="B5" s="216" t="s">
        <v>214</v>
      </c>
      <c r="C5" s="100" t="s">
        <v>37</v>
      </c>
      <c r="D5" s="309" t="str">
        <f>IF(C5="ND",0,"")</f>
        <v/>
      </c>
    </row>
    <row r="6" spans="1:4" s="14" customFormat="1" ht="27.75" customHeight="1">
      <c r="A6" s="307" t="s">
        <v>14</v>
      </c>
      <c r="B6" s="216" t="s">
        <v>215</v>
      </c>
      <c r="C6" s="100" t="s">
        <v>37</v>
      </c>
      <c r="D6" s="309" t="str">
        <f>IF(C6="ND",0,"")</f>
        <v/>
      </c>
    </row>
    <row r="7" spans="1:4" s="14" customFormat="1" ht="42.75" customHeight="1">
      <c r="A7" s="307" t="s">
        <v>15</v>
      </c>
      <c r="B7" s="216" t="s">
        <v>305</v>
      </c>
      <c r="C7" s="100" t="s">
        <v>37</v>
      </c>
      <c r="D7" s="309" t="str">
        <f>IF(C7="ND",0,"")</f>
        <v/>
      </c>
    </row>
    <row r="8" spans="1:4" s="14" customFormat="1" ht="64.5" customHeight="1">
      <c r="A8" s="307" t="s">
        <v>277</v>
      </c>
      <c r="B8" s="216" t="s">
        <v>444</v>
      </c>
      <c r="C8" s="100" t="s">
        <v>37</v>
      </c>
      <c r="D8" s="309" t="str">
        <f t="shared" ref="D8:D11" si="0">IF(C8="ND",0,"")</f>
        <v/>
      </c>
    </row>
    <row r="9" spans="1:4" s="14" customFormat="1" ht="24" customHeight="1">
      <c r="A9" s="307" t="s">
        <v>278</v>
      </c>
      <c r="B9" s="216" t="s">
        <v>445</v>
      </c>
      <c r="C9" s="100" t="s">
        <v>37</v>
      </c>
      <c r="D9" s="309" t="str">
        <f t="shared" si="0"/>
        <v/>
      </c>
    </row>
    <row r="10" spans="1:4" s="14" customFormat="1" ht="59.25" customHeight="1">
      <c r="A10" s="307" t="s">
        <v>279</v>
      </c>
      <c r="B10" s="216" t="s">
        <v>446</v>
      </c>
      <c r="C10" s="100" t="s">
        <v>37</v>
      </c>
      <c r="D10" s="309" t="str">
        <f t="shared" si="0"/>
        <v/>
      </c>
    </row>
    <row r="11" spans="1:4" s="14" customFormat="1" ht="51.75" customHeight="1">
      <c r="A11" s="307" t="s">
        <v>280</v>
      </c>
      <c r="B11" s="216" t="s">
        <v>216</v>
      </c>
      <c r="C11" s="30" t="s">
        <v>37</v>
      </c>
      <c r="D11" s="309" t="str">
        <f t="shared" si="0"/>
        <v/>
      </c>
    </row>
    <row r="12" spans="1:4" s="14" customFormat="1" ht="64.5" customHeight="1">
      <c r="A12" s="307" t="s">
        <v>16</v>
      </c>
      <c r="B12" s="216" t="s">
        <v>217</v>
      </c>
      <c r="C12" s="100" t="s">
        <v>37</v>
      </c>
      <c r="D12" s="309" t="str">
        <f t="shared" ref="D12" si="1">IF(C12="ND",0,"")</f>
        <v/>
      </c>
    </row>
    <row r="13" spans="1:4" s="14" customFormat="1" ht="74.25" customHeight="1">
      <c r="A13" s="307" t="s">
        <v>17</v>
      </c>
      <c r="B13" s="216" t="s">
        <v>218</v>
      </c>
      <c r="C13" s="100" t="s">
        <v>37</v>
      </c>
      <c r="D13" s="309" t="str">
        <f t="shared" ref="D13" si="2">IF(C13="ND",0,"")</f>
        <v/>
      </c>
    </row>
    <row r="14" spans="1:4" s="14" customFormat="1" ht="53.25" customHeight="1">
      <c r="A14" s="307" t="s">
        <v>6</v>
      </c>
      <c r="B14" s="216" t="s">
        <v>219</v>
      </c>
      <c r="C14" s="100" t="s">
        <v>37</v>
      </c>
      <c r="D14" s="309" t="str">
        <f t="shared" ref="D14:D21" si="3">IF(C14="ND",0,"")</f>
        <v/>
      </c>
    </row>
    <row r="15" spans="1:4" s="14" customFormat="1" ht="27" customHeight="1">
      <c r="A15" s="307" t="s">
        <v>18</v>
      </c>
      <c r="B15" s="216" t="s">
        <v>220</v>
      </c>
      <c r="C15" s="100" t="s">
        <v>37</v>
      </c>
      <c r="D15" s="309" t="str">
        <f t="shared" si="3"/>
        <v/>
      </c>
    </row>
    <row r="16" spans="1:4" s="14" customFormat="1" ht="52.5" customHeight="1">
      <c r="A16" s="307" t="s">
        <v>19</v>
      </c>
      <c r="B16" s="216" t="s">
        <v>447</v>
      </c>
      <c r="C16" s="100" t="s">
        <v>37</v>
      </c>
      <c r="D16" s="309" t="str">
        <f t="shared" si="3"/>
        <v/>
      </c>
    </row>
    <row r="17" spans="1:4" s="14" customFormat="1" ht="39.950000000000003" customHeight="1">
      <c r="A17" s="307" t="s">
        <v>25</v>
      </c>
      <c r="B17" s="216" t="s">
        <v>221</v>
      </c>
      <c r="C17" s="100" t="s">
        <v>37</v>
      </c>
      <c r="D17" s="309" t="str">
        <f t="shared" si="3"/>
        <v/>
      </c>
    </row>
    <row r="18" spans="1:4" s="14" customFormat="1" ht="48.75" customHeight="1">
      <c r="A18" s="307" t="s">
        <v>21</v>
      </c>
      <c r="B18" s="216" t="s">
        <v>222</v>
      </c>
      <c r="C18" s="100" t="s">
        <v>37</v>
      </c>
      <c r="D18" s="309" t="str">
        <f t="shared" si="3"/>
        <v/>
      </c>
    </row>
    <row r="19" spans="1:4" s="14" customFormat="1" ht="137.25" customHeight="1">
      <c r="A19" s="307" t="s">
        <v>22</v>
      </c>
      <c r="B19" s="216" t="s">
        <v>230</v>
      </c>
      <c r="C19" s="100" t="s">
        <v>37</v>
      </c>
      <c r="D19" s="309" t="str">
        <f t="shared" si="3"/>
        <v/>
      </c>
    </row>
    <row r="20" spans="1:4" s="14" customFormat="1" ht="41.25" customHeight="1">
      <c r="A20" s="307" t="s">
        <v>23</v>
      </c>
      <c r="B20" s="216" t="s">
        <v>223</v>
      </c>
      <c r="C20" s="100" t="s">
        <v>37</v>
      </c>
      <c r="D20" s="309" t="str">
        <f t="shared" si="3"/>
        <v/>
      </c>
    </row>
    <row r="21" spans="1:4" s="14" customFormat="1" ht="54.75" customHeight="1">
      <c r="A21" s="310" t="s">
        <v>29</v>
      </c>
      <c r="B21" s="311" t="s">
        <v>224</v>
      </c>
      <c r="C21" s="312" t="s">
        <v>37</v>
      </c>
      <c r="D21" s="313" t="str">
        <f t="shared" si="3"/>
        <v/>
      </c>
    </row>
    <row r="22" spans="1:4" s="14" customFormat="1" ht="74.25" customHeight="1">
      <c r="A22" s="314" t="s">
        <v>70</v>
      </c>
      <c r="B22" s="315" t="s">
        <v>231</v>
      </c>
      <c r="C22" s="316" t="s">
        <v>37</v>
      </c>
      <c r="D22" s="317" t="str">
        <f t="shared" ref="D22:D29" si="4">IF(C22="ND",0,"")</f>
        <v/>
      </c>
    </row>
    <row r="23" spans="1:4" s="14" customFormat="1" ht="53.25" customHeight="1">
      <c r="A23" s="307" t="s">
        <v>10</v>
      </c>
      <c r="B23" s="216" t="s">
        <v>448</v>
      </c>
      <c r="C23" s="100" t="s">
        <v>37</v>
      </c>
      <c r="D23" s="309" t="str">
        <f t="shared" si="4"/>
        <v/>
      </c>
    </row>
    <row r="24" spans="1:4" s="14" customFormat="1" ht="51.75" customHeight="1">
      <c r="A24" s="307" t="s">
        <v>45</v>
      </c>
      <c r="B24" s="216" t="s">
        <v>449</v>
      </c>
      <c r="C24" s="100" t="s">
        <v>37</v>
      </c>
      <c r="D24" s="309" t="str">
        <f t="shared" si="4"/>
        <v/>
      </c>
    </row>
    <row r="25" spans="1:4" s="14" customFormat="1" ht="49.5" customHeight="1">
      <c r="A25" s="307" t="s">
        <v>46</v>
      </c>
      <c r="B25" s="216" t="s">
        <v>225</v>
      </c>
      <c r="C25" s="100" t="s">
        <v>37</v>
      </c>
      <c r="D25" s="309" t="str">
        <f t="shared" si="4"/>
        <v/>
      </c>
    </row>
    <row r="26" spans="1:4" s="14" customFormat="1" ht="30" customHeight="1">
      <c r="A26" s="307" t="s">
        <v>47</v>
      </c>
      <c r="B26" s="216" t="s">
        <v>226</v>
      </c>
      <c r="C26" s="100" t="s">
        <v>37</v>
      </c>
      <c r="D26" s="309" t="str">
        <f t="shared" si="4"/>
        <v/>
      </c>
    </row>
    <row r="27" spans="1:4" s="14" customFormat="1" ht="75" customHeight="1">
      <c r="A27" s="307" t="s">
        <v>48</v>
      </c>
      <c r="B27" s="216" t="s">
        <v>433</v>
      </c>
      <c r="C27" s="100" t="s">
        <v>37</v>
      </c>
      <c r="D27" s="309" t="str">
        <f t="shared" si="4"/>
        <v/>
      </c>
    </row>
    <row r="28" spans="1:4" s="14" customFormat="1" ht="46.5" customHeight="1">
      <c r="A28" s="307" t="s">
        <v>49</v>
      </c>
      <c r="B28" s="216" t="s">
        <v>432</v>
      </c>
      <c r="C28" s="100" t="s">
        <v>37</v>
      </c>
      <c r="D28" s="309" t="str">
        <f t="shared" si="4"/>
        <v/>
      </c>
    </row>
    <row r="29" spans="1:4" s="14" customFormat="1" ht="75" customHeight="1">
      <c r="A29" s="307" t="s">
        <v>212</v>
      </c>
      <c r="B29" s="122" t="s">
        <v>450</v>
      </c>
      <c r="C29" s="100" t="s">
        <v>37</v>
      </c>
      <c r="D29" s="309" t="str">
        <f t="shared" si="4"/>
        <v/>
      </c>
    </row>
    <row r="30" spans="1:4" s="14" customFormat="1" ht="42.75" customHeight="1">
      <c r="A30" s="307" t="s">
        <v>213</v>
      </c>
      <c r="B30" s="216" t="s">
        <v>431</v>
      </c>
      <c r="C30" s="603" t="s">
        <v>37</v>
      </c>
      <c r="D30" s="604"/>
    </row>
    <row r="31" spans="1:4" s="14" customFormat="1" ht="24" customHeight="1">
      <c r="A31" s="307" t="s">
        <v>438</v>
      </c>
      <c r="B31" s="32"/>
      <c r="C31" s="100" t="s">
        <v>37</v>
      </c>
      <c r="D31" s="318" t="str">
        <f>IF(B31&gt;"","Wpisz liczbę załączników","")</f>
        <v/>
      </c>
    </row>
    <row r="32" spans="1:4" s="14" customFormat="1" ht="24" customHeight="1">
      <c r="A32" s="307" t="s">
        <v>439</v>
      </c>
      <c r="B32" s="32"/>
      <c r="C32" s="100" t="s">
        <v>37</v>
      </c>
      <c r="D32" s="318" t="str">
        <f>IF(B32&gt;"","Wpisz liczbę załączników","")</f>
        <v/>
      </c>
    </row>
    <row r="33" spans="1:6" s="14" customFormat="1" ht="24" customHeight="1">
      <c r="A33" s="319" t="s">
        <v>0</v>
      </c>
      <c r="B33" s="591" t="s">
        <v>9</v>
      </c>
      <c r="C33" s="591"/>
      <c r="D33" s="592"/>
      <c r="F33" s="82" t="s">
        <v>94</v>
      </c>
    </row>
    <row r="34" spans="1:6" s="14" customFormat="1" ht="24" customHeight="1">
      <c r="A34" s="320" t="s">
        <v>13</v>
      </c>
      <c r="B34" s="31"/>
      <c r="C34" s="100" t="s">
        <v>37</v>
      </c>
      <c r="D34" s="318" t="str">
        <f>IF(B34&gt;"","Wpisz liczbę załączników","")</f>
        <v/>
      </c>
      <c r="F34" s="80" t="s">
        <v>95</v>
      </c>
    </row>
    <row r="35" spans="1:6" s="14" customFormat="1" ht="24" customHeight="1">
      <c r="A35" s="321" t="s">
        <v>14</v>
      </c>
      <c r="B35" s="32"/>
      <c r="C35" s="100" t="s">
        <v>37</v>
      </c>
      <c r="D35" s="318" t="str">
        <f>IF(B35&gt;"","Wpisz liczbę załączników","")</f>
        <v/>
      </c>
    </row>
    <row r="36" spans="1:6" s="14" customFormat="1" ht="24" customHeight="1">
      <c r="A36" s="321" t="s">
        <v>20</v>
      </c>
      <c r="B36" s="32"/>
      <c r="C36" s="100" t="s">
        <v>37</v>
      </c>
      <c r="D36" s="318" t="str">
        <f>IF(B36&gt;"","Wpisz liczbę załączników","")</f>
        <v/>
      </c>
    </row>
    <row r="37" spans="1:6" s="14" customFormat="1" ht="24" customHeight="1">
      <c r="A37" s="594" t="s">
        <v>1</v>
      </c>
      <c r="B37" s="595"/>
      <c r="C37" s="595"/>
      <c r="D37" s="345">
        <f ca="1">SUM(D5:OFFSET(VII_Razem_liczba_zal,-1,1))</f>
        <v>0</v>
      </c>
      <c r="F37" s="82" t="s">
        <v>94</v>
      </c>
    </row>
    <row r="38" spans="1:6" s="14" customFormat="1" ht="108.75" customHeight="1">
      <c r="A38" s="593" t="s">
        <v>468</v>
      </c>
      <c r="B38" s="593"/>
      <c r="C38" s="593"/>
      <c r="D38" s="593"/>
      <c r="F38" s="131" t="s">
        <v>95</v>
      </c>
    </row>
  </sheetData>
  <sheetProtection sheet="1" formatCells="0" formatRows="0" insertRows="0" deleteRows="0" sort="0" autoFilter="0" pivotTables="0"/>
  <protectedRanges>
    <protectedRange password="8511" sqref="B2 B1:D1" name="Zakres1_6_4"/>
    <protectedRange password="8511" sqref="D37 A35:A37 D33 D30 A6:B32" name="Zakres1_1_2_2_2"/>
    <protectedRange password="8511" sqref="B34:B37" name="Zakres1_1_2_2_1_2"/>
    <protectedRange password="8511" sqref="D2" name="Zakres1_1_2"/>
    <protectedRange password="8511" sqref="B38" name="Zakres1_2_1_1_3_2"/>
    <protectedRange password="8511" sqref="D5:D29" name="Zakres1_1_2_2_1"/>
    <protectedRange password="8511" sqref="D34" name="Zakres1_1_2_2_1_1"/>
    <protectedRange password="8511" sqref="D31:D32" name="Zakres1_1_2_2_1_1_1"/>
    <protectedRange password="8511" sqref="D35:D36" name="Zakres1_1_2_2_1_1_4"/>
  </protectedRanges>
  <mergeCells count="8">
    <mergeCell ref="B33:D33"/>
    <mergeCell ref="A38:D38"/>
    <mergeCell ref="A37:C37"/>
    <mergeCell ref="A1:D1"/>
    <mergeCell ref="A2:B2"/>
    <mergeCell ref="C2:D2"/>
    <mergeCell ref="B4:D4"/>
    <mergeCell ref="C30:D30"/>
  </mergeCells>
  <dataValidations xWindow="810" yWindow="597" count="5"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34:D37 D31:D32 D5:D29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 F3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37 F33"/>
    <dataValidation type="list" allowBlank="1" showInputMessage="1" showErrorMessage="1" sqref="C34:C36 C5:C32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2014-2020_19.3/3z&amp;R&amp;9Strona &amp;P z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6"/>
  <sheetViews>
    <sheetView showGridLines="0" view="pageBreakPreview" zoomScale="115" zoomScaleNormal="115" zoomScaleSheetLayoutView="115" zoomScalePageLayoutView="145" workbookViewId="0">
      <selection activeCell="B1" sqref="B1"/>
    </sheetView>
  </sheetViews>
  <sheetFormatPr defaultColWidth="9.140625" defaultRowHeight="12.75"/>
  <cols>
    <col min="1" max="1" width="2.42578125" style="38" customWidth="1"/>
    <col min="2" max="2" width="30.5703125" style="34" customWidth="1"/>
    <col min="3" max="3" width="20.5703125" style="34" customWidth="1"/>
    <col min="4" max="4" width="30.5703125" style="34" customWidth="1"/>
    <col min="5" max="5" width="14.5703125" style="34" customWidth="1"/>
    <col min="6" max="6" width="2.42578125" style="34" customWidth="1"/>
    <col min="7" max="7" width="6.5703125" style="34" customWidth="1"/>
    <col min="8" max="16384" width="9.140625" style="34"/>
  </cols>
  <sheetData>
    <row r="1" spans="1:6" s="39" customFormat="1" ht="30" customHeight="1">
      <c r="A1" s="102" t="s">
        <v>451</v>
      </c>
      <c r="B1" s="102"/>
      <c r="C1" s="102"/>
      <c r="D1" s="102"/>
      <c r="E1" s="102"/>
      <c r="F1" s="102"/>
    </row>
    <row r="2" spans="1:6" s="39" customFormat="1" ht="18" customHeight="1">
      <c r="A2" s="222" t="s">
        <v>13</v>
      </c>
      <c r="B2" s="607" t="s">
        <v>44</v>
      </c>
      <c r="C2" s="607"/>
      <c r="D2" s="607"/>
      <c r="E2" s="607"/>
      <c r="F2" s="607"/>
    </row>
    <row r="3" spans="1:6" s="39" customFormat="1" ht="36" customHeight="1">
      <c r="A3" s="35" t="s">
        <v>2</v>
      </c>
      <c r="B3" s="605" t="s">
        <v>296</v>
      </c>
      <c r="C3" s="605"/>
      <c r="D3" s="605"/>
      <c r="E3" s="605"/>
      <c r="F3" s="605"/>
    </row>
    <row r="4" spans="1:6" s="39" customFormat="1" ht="38.25" customHeight="1">
      <c r="A4" s="36" t="s">
        <v>3</v>
      </c>
      <c r="B4" s="605" t="s">
        <v>469</v>
      </c>
      <c r="C4" s="605"/>
      <c r="D4" s="605"/>
      <c r="E4" s="605"/>
      <c r="F4" s="605"/>
    </row>
    <row r="5" spans="1:6" s="39" customFormat="1" ht="54.75" customHeight="1">
      <c r="A5" s="36" t="s">
        <v>30</v>
      </c>
      <c r="B5" s="605" t="s">
        <v>470</v>
      </c>
      <c r="C5" s="605"/>
      <c r="D5" s="605"/>
      <c r="E5" s="605"/>
      <c r="F5" s="605"/>
    </row>
    <row r="6" spans="1:6" s="39" customFormat="1">
      <c r="A6" s="36" t="s">
        <v>31</v>
      </c>
      <c r="B6" s="605" t="s">
        <v>233</v>
      </c>
      <c r="C6" s="605"/>
      <c r="D6" s="605"/>
      <c r="E6" s="605"/>
      <c r="F6" s="605"/>
    </row>
    <row r="7" spans="1:6" s="39" customFormat="1" ht="36" customHeight="1">
      <c r="A7" s="36" t="s">
        <v>232</v>
      </c>
      <c r="B7" s="605" t="s">
        <v>234</v>
      </c>
      <c r="C7" s="605"/>
      <c r="D7" s="605"/>
      <c r="E7" s="605"/>
      <c r="F7" s="605"/>
    </row>
    <row r="8" spans="1:6" s="39" customFormat="1" ht="18" customHeight="1">
      <c r="A8" s="222" t="s">
        <v>14</v>
      </c>
      <c r="B8" s="608" t="s">
        <v>71</v>
      </c>
      <c r="C8" s="608"/>
      <c r="D8" s="608"/>
      <c r="E8" s="608"/>
      <c r="F8" s="608"/>
    </row>
    <row r="9" spans="1:6" s="39" customFormat="1" ht="24" customHeight="1">
      <c r="A9" s="36" t="s">
        <v>2</v>
      </c>
      <c r="B9" s="605" t="s">
        <v>235</v>
      </c>
      <c r="C9" s="605"/>
      <c r="D9" s="605"/>
      <c r="E9" s="605"/>
      <c r="F9" s="605"/>
    </row>
    <row r="10" spans="1:6" s="39" customFormat="1" ht="36" customHeight="1">
      <c r="A10" s="36" t="s">
        <v>3</v>
      </c>
      <c r="B10" s="605" t="s">
        <v>303</v>
      </c>
      <c r="C10" s="605"/>
      <c r="D10" s="605"/>
      <c r="E10" s="605"/>
      <c r="F10" s="605"/>
    </row>
    <row r="11" spans="1:6" s="39" customFormat="1" ht="18" customHeight="1">
      <c r="A11" s="221"/>
      <c r="B11" s="223"/>
      <c r="C11" s="223"/>
      <c r="D11" s="223"/>
      <c r="E11" s="223"/>
      <c r="F11" s="223"/>
    </row>
    <row r="12" spans="1:6" s="39" customFormat="1" ht="99.95" customHeight="1">
      <c r="A12" s="221"/>
      <c r="B12" s="609" t="s">
        <v>484</v>
      </c>
      <c r="C12" s="610"/>
      <c r="D12" s="457" t="s">
        <v>484</v>
      </c>
      <c r="E12" s="458"/>
    </row>
    <row r="13" spans="1:6" s="40" customFormat="1" ht="30" customHeight="1">
      <c r="A13" s="37"/>
      <c r="B13" s="611" t="s">
        <v>107</v>
      </c>
      <c r="C13" s="611"/>
      <c r="D13" s="611" t="s">
        <v>454</v>
      </c>
      <c r="E13" s="611"/>
    </row>
    <row r="14" spans="1:6" s="41" customFormat="1" ht="30" customHeight="1">
      <c r="A14" s="42">
        <v>6</v>
      </c>
      <c r="B14" s="606" t="s">
        <v>452</v>
      </c>
      <c r="C14" s="606"/>
      <c r="D14" s="606"/>
      <c r="E14" s="606"/>
      <c r="F14" s="606"/>
    </row>
    <row r="15" spans="1:6" s="41" customFormat="1" ht="40.5" customHeight="1">
      <c r="A15" s="42">
        <v>7</v>
      </c>
      <c r="B15" s="606" t="s">
        <v>453</v>
      </c>
      <c r="C15" s="606"/>
      <c r="D15" s="606"/>
      <c r="E15" s="606"/>
      <c r="F15" s="606"/>
    </row>
    <row r="16" spans="1:6" ht="18" customHeight="1"/>
  </sheetData>
  <sheetProtection sheet="1" formatCells="0" formatRows="0" insertRows="0" deleteRows="0"/>
  <mergeCells count="15">
    <mergeCell ref="B15:F15"/>
    <mergeCell ref="B13:C13"/>
    <mergeCell ref="D13:E13"/>
    <mergeCell ref="D12:E12"/>
    <mergeCell ref="B9:F9"/>
    <mergeCell ref="B3:F3"/>
    <mergeCell ref="B4:F4"/>
    <mergeCell ref="B10:F10"/>
    <mergeCell ref="B14:F14"/>
    <mergeCell ref="B2:F2"/>
    <mergeCell ref="B7:F7"/>
    <mergeCell ref="B5:F5"/>
    <mergeCell ref="B6:F6"/>
    <mergeCell ref="B8:F8"/>
    <mergeCell ref="B12:C12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2014-2020_19.3/3z&amp;R&amp;9Strona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view="pageBreakPreview" zoomScale="110" zoomScaleNormal="115" zoomScaleSheetLayoutView="110" zoomScalePageLayoutView="145" workbookViewId="0">
      <selection activeCell="E52" sqref="E52"/>
    </sheetView>
  </sheetViews>
  <sheetFormatPr defaultColWidth="9.140625" defaultRowHeight="12.75"/>
  <cols>
    <col min="1" max="1" width="7.5703125" style="38" customWidth="1"/>
    <col min="2" max="2" width="4.85546875" style="38" customWidth="1"/>
    <col min="3" max="3" width="3.85546875" style="38" customWidth="1"/>
    <col min="4" max="4" width="0.5703125" style="38" customWidth="1"/>
    <col min="5" max="5" width="22.140625" style="34" customWidth="1"/>
    <col min="6" max="6" width="24.140625" style="34" customWidth="1"/>
    <col min="7" max="7" width="6.5703125" style="34" customWidth="1"/>
    <col min="8" max="8" width="4.5703125" style="34" customWidth="1"/>
    <col min="9" max="9" width="10.42578125" style="34" customWidth="1"/>
    <col min="10" max="10" width="14.5703125" style="34" customWidth="1"/>
    <col min="11" max="11" width="4.5703125" style="34" customWidth="1"/>
    <col min="12" max="12" width="6.5703125" style="34" customWidth="1"/>
    <col min="13" max="16384" width="9.140625" style="34"/>
  </cols>
  <sheetData>
    <row r="1" spans="1:11" s="39" customFormat="1" ht="14.25" customHeight="1">
      <c r="J1" s="362"/>
      <c r="K1" s="164"/>
    </row>
    <row r="2" spans="1:11" s="39" customFormat="1" ht="2.25" customHeight="1">
      <c r="A2" s="642"/>
      <c r="B2" s="643"/>
      <c r="C2" s="132"/>
      <c r="D2" s="132"/>
      <c r="E2" s="132"/>
      <c r="F2" s="132"/>
      <c r="G2" s="132"/>
      <c r="H2" s="132"/>
      <c r="I2" s="132"/>
      <c r="J2" s="132"/>
      <c r="K2" s="164"/>
    </row>
    <row r="3" spans="1:11" s="39" customFormat="1" ht="33.75" customHeight="1">
      <c r="A3" s="644" t="s">
        <v>404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</row>
    <row r="4" spans="1:11" s="39" customFormat="1" ht="17.25" customHeight="1">
      <c r="A4" s="643" t="s">
        <v>361</v>
      </c>
      <c r="B4" s="643"/>
      <c r="C4" s="643"/>
      <c r="D4" s="643"/>
      <c r="E4" s="643"/>
      <c r="F4" s="643"/>
      <c r="G4" s="643"/>
      <c r="H4" s="643"/>
      <c r="I4" s="643"/>
      <c r="J4" s="643"/>
      <c r="K4" s="643"/>
    </row>
    <row r="5" spans="1:11" s="39" customFormat="1" ht="95.25" customHeight="1">
      <c r="A5" s="623" t="s">
        <v>400</v>
      </c>
      <c r="B5" s="623"/>
      <c r="C5" s="623"/>
      <c r="D5" s="623"/>
      <c r="E5" s="623"/>
      <c r="F5" s="623"/>
      <c r="G5" s="623"/>
      <c r="H5" s="623"/>
      <c r="I5" s="623"/>
      <c r="J5" s="623"/>
      <c r="K5" s="175"/>
    </row>
    <row r="6" spans="1:11" s="39" customFormat="1" ht="26.25" customHeight="1">
      <c r="A6" s="36" t="s">
        <v>321</v>
      </c>
      <c r="B6" s="605" t="s">
        <v>322</v>
      </c>
      <c r="C6" s="605"/>
      <c r="D6" s="605"/>
      <c r="E6" s="605"/>
      <c r="F6" s="605"/>
      <c r="G6" s="605"/>
      <c r="H6" s="605"/>
      <c r="I6" s="605"/>
      <c r="J6" s="605"/>
      <c r="K6" s="132"/>
    </row>
    <row r="7" spans="1:11" s="39" customFormat="1" ht="27" customHeight="1">
      <c r="A7" s="36" t="s">
        <v>323</v>
      </c>
      <c r="B7" s="605" t="s">
        <v>427</v>
      </c>
      <c r="C7" s="605"/>
      <c r="D7" s="605"/>
      <c r="E7" s="605"/>
      <c r="F7" s="605"/>
      <c r="G7" s="605"/>
      <c r="H7" s="605"/>
      <c r="I7" s="605"/>
      <c r="J7" s="605"/>
      <c r="K7" s="132"/>
    </row>
    <row r="8" spans="1:11" s="39" customFormat="1" ht="36" customHeight="1">
      <c r="A8" s="36" t="s">
        <v>324</v>
      </c>
      <c r="B8" s="605" t="s">
        <v>362</v>
      </c>
      <c r="C8" s="605"/>
      <c r="D8" s="605"/>
      <c r="E8" s="605"/>
      <c r="F8" s="605"/>
      <c r="G8" s="605"/>
      <c r="H8" s="605"/>
      <c r="I8" s="605"/>
      <c r="J8" s="605"/>
      <c r="K8" s="133"/>
    </row>
    <row r="9" spans="1:11" s="39" customFormat="1" ht="47.25" customHeight="1">
      <c r="A9" s="35" t="s">
        <v>326</v>
      </c>
      <c r="B9" s="605" t="s">
        <v>363</v>
      </c>
      <c r="C9" s="605"/>
      <c r="D9" s="605"/>
      <c r="E9" s="605"/>
      <c r="F9" s="605"/>
      <c r="G9" s="605"/>
      <c r="H9" s="605"/>
      <c r="I9" s="605"/>
      <c r="J9" s="605"/>
    </row>
    <row r="10" spans="1:11" s="136" customFormat="1" ht="117.75" customHeight="1">
      <c r="A10" s="134" t="s">
        <v>328</v>
      </c>
      <c r="B10" s="613" t="s">
        <v>434</v>
      </c>
      <c r="C10" s="613"/>
      <c r="D10" s="613"/>
      <c r="E10" s="613"/>
      <c r="F10" s="613"/>
      <c r="G10" s="613"/>
      <c r="H10" s="613"/>
      <c r="I10" s="613"/>
      <c r="J10" s="613"/>
      <c r="K10" s="135"/>
    </row>
    <row r="11" spans="1:11" s="39" customFormat="1" ht="14.25" customHeight="1">
      <c r="A11" s="134" t="s">
        <v>329</v>
      </c>
      <c r="B11" s="639" t="s">
        <v>330</v>
      </c>
      <c r="C11" s="639"/>
      <c r="D11" s="639"/>
      <c r="E11" s="639"/>
      <c r="F11" s="639"/>
      <c r="G11" s="639"/>
      <c r="H11" s="639"/>
      <c r="I11" s="639"/>
      <c r="J11" s="639"/>
      <c r="K11" s="133"/>
    </row>
    <row r="12" spans="1:11" s="39" customFormat="1" ht="47.25" customHeight="1">
      <c r="A12" s="134" t="s">
        <v>331</v>
      </c>
      <c r="B12" s="613" t="s">
        <v>332</v>
      </c>
      <c r="C12" s="613"/>
      <c r="D12" s="613"/>
      <c r="E12" s="613"/>
      <c r="F12" s="613"/>
      <c r="G12" s="613"/>
      <c r="H12" s="613"/>
      <c r="I12" s="613"/>
      <c r="J12" s="613"/>
      <c r="K12" s="133"/>
    </row>
    <row r="13" spans="1:11" s="39" customFormat="1" ht="48" customHeight="1">
      <c r="A13" s="134" t="s">
        <v>333</v>
      </c>
      <c r="B13" s="613" t="s">
        <v>455</v>
      </c>
      <c r="C13" s="613"/>
      <c r="D13" s="613"/>
      <c r="E13" s="613"/>
      <c r="F13" s="613"/>
      <c r="G13" s="613"/>
      <c r="H13" s="613"/>
      <c r="I13" s="613"/>
      <c r="J13" s="613"/>
      <c r="K13" s="133"/>
    </row>
    <row r="14" spans="1:11" s="39" customFormat="1" ht="27" customHeight="1">
      <c r="A14" s="134"/>
      <c r="B14" s="613" t="s">
        <v>415</v>
      </c>
      <c r="C14" s="613"/>
      <c r="D14" s="613"/>
      <c r="E14" s="613"/>
      <c r="F14" s="613"/>
      <c r="G14" s="613"/>
      <c r="H14" s="613"/>
      <c r="I14" s="613"/>
      <c r="J14" s="613"/>
      <c r="K14" s="133"/>
    </row>
    <row r="15" spans="1:11" s="39" customFormat="1" ht="27" customHeight="1">
      <c r="A15" s="134"/>
      <c r="B15" s="613" t="s">
        <v>414</v>
      </c>
      <c r="C15" s="613"/>
      <c r="D15" s="613"/>
      <c r="E15" s="613"/>
      <c r="F15" s="613"/>
      <c r="G15" s="613"/>
      <c r="H15" s="613"/>
      <c r="I15" s="613"/>
      <c r="J15" s="613"/>
      <c r="K15" s="133"/>
    </row>
    <row r="16" spans="1:11" s="39" customFormat="1" ht="26.25" customHeight="1">
      <c r="A16" s="134"/>
      <c r="B16" s="613" t="s">
        <v>413</v>
      </c>
      <c r="C16" s="613"/>
      <c r="D16" s="613"/>
      <c r="E16" s="613"/>
      <c r="F16" s="613"/>
      <c r="G16" s="613"/>
      <c r="H16" s="613"/>
      <c r="I16" s="613"/>
      <c r="J16" s="613"/>
      <c r="K16" s="133"/>
    </row>
    <row r="17" spans="1:11" s="39" customFormat="1" ht="35.25" customHeight="1">
      <c r="A17" s="134" t="s">
        <v>334</v>
      </c>
      <c r="B17" s="613" t="s">
        <v>405</v>
      </c>
      <c r="C17" s="613"/>
      <c r="D17" s="613"/>
      <c r="E17" s="613"/>
      <c r="F17" s="613"/>
      <c r="G17" s="613"/>
      <c r="H17" s="613"/>
      <c r="I17" s="613"/>
      <c r="J17" s="613"/>
      <c r="K17" s="133"/>
    </row>
    <row r="18" spans="1:11" s="138" customFormat="1" ht="70.5" customHeight="1">
      <c r="A18" s="134" t="s">
        <v>336</v>
      </c>
      <c r="B18" s="614" t="s">
        <v>364</v>
      </c>
      <c r="C18" s="614"/>
      <c r="D18" s="614"/>
      <c r="E18" s="614"/>
      <c r="F18" s="614"/>
      <c r="G18" s="614"/>
      <c r="H18" s="614"/>
      <c r="I18" s="614"/>
      <c r="J18" s="614"/>
      <c r="K18" s="137"/>
    </row>
    <row r="19" spans="1:11" s="138" customFormat="1" ht="23.25" customHeight="1">
      <c r="A19" s="134" t="s">
        <v>338</v>
      </c>
      <c r="B19" s="613" t="s">
        <v>337</v>
      </c>
      <c r="C19" s="613"/>
      <c r="D19" s="613"/>
      <c r="E19" s="613"/>
      <c r="F19" s="613"/>
      <c r="G19" s="613"/>
      <c r="H19" s="613"/>
      <c r="I19" s="613"/>
      <c r="J19" s="613"/>
      <c r="K19" s="137"/>
    </row>
    <row r="20" spans="1:11" s="138" customFormat="1" ht="16.5" customHeight="1">
      <c r="A20" s="134" t="s">
        <v>365</v>
      </c>
      <c r="B20" s="640" t="s">
        <v>366</v>
      </c>
      <c r="C20" s="640"/>
      <c r="D20" s="640"/>
      <c r="E20" s="640"/>
      <c r="F20" s="640"/>
      <c r="G20" s="640"/>
      <c r="H20" s="640"/>
      <c r="I20" s="640"/>
      <c r="J20" s="176"/>
      <c r="K20" s="137"/>
    </row>
    <row r="21" spans="1:11" s="138" customFormat="1" ht="18.75" customHeight="1">
      <c r="A21" s="139"/>
      <c r="B21" s="641" t="s">
        <v>485</v>
      </c>
      <c r="C21" s="641"/>
      <c r="D21" s="641"/>
      <c r="E21" s="641"/>
      <c r="F21" s="641"/>
      <c r="G21" s="641"/>
      <c r="H21" s="641"/>
      <c r="I21" s="641"/>
      <c r="J21" s="641"/>
      <c r="K21" s="137"/>
    </row>
    <row r="22" spans="1:11" s="39" customFormat="1" ht="21.75" customHeight="1">
      <c r="A22" s="638" t="s">
        <v>367</v>
      </c>
      <c r="B22" s="638"/>
      <c r="C22" s="638"/>
      <c r="D22" s="638"/>
      <c r="E22" s="638"/>
      <c r="F22" s="638"/>
      <c r="G22" s="638"/>
      <c r="H22" s="638"/>
      <c r="I22" s="638"/>
      <c r="J22" s="638"/>
      <c r="K22" s="140"/>
    </row>
    <row r="23" spans="1:11" s="39" customFormat="1" ht="62.25" customHeight="1">
      <c r="A23" s="623" t="s">
        <v>399</v>
      </c>
      <c r="B23" s="623"/>
      <c r="C23" s="623"/>
      <c r="D23" s="623"/>
      <c r="E23" s="623"/>
      <c r="F23" s="623"/>
      <c r="G23" s="623"/>
      <c r="H23" s="623"/>
      <c r="I23" s="623"/>
      <c r="J23" s="623"/>
      <c r="K23" s="623"/>
    </row>
    <row r="24" spans="1:11" s="39" customFormat="1" ht="16.5" customHeight="1">
      <c r="A24" s="141" t="s">
        <v>342</v>
      </c>
      <c r="B24" s="621" t="s">
        <v>368</v>
      </c>
      <c r="C24" s="621"/>
      <c r="D24" s="621"/>
      <c r="E24" s="621"/>
      <c r="F24" s="621"/>
      <c r="G24" s="621"/>
      <c r="H24" s="621"/>
      <c r="I24" s="621"/>
      <c r="J24" s="621"/>
      <c r="K24" s="140"/>
    </row>
    <row r="25" spans="1:11" s="39" customFormat="1" ht="13.5" customHeight="1">
      <c r="A25" s="141"/>
      <c r="B25" s="696" t="s">
        <v>486</v>
      </c>
      <c r="C25" s="696"/>
      <c r="D25" s="696"/>
      <c r="E25" s="696"/>
      <c r="F25" s="696"/>
      <c r="G25" s="622" t="s">
        <v>369</v>
      </c>
      <c r="H25" s="622"/>
      <c r="I25" s="696" t="s">
        <v>487</v>
      </c>
      <c r="J25" s="696"/>
      <c r="K25" s="140"/>
    </row>
    <row r="26" spans="1:11" s="39" customFormat="1" ht="2.25" customHeight="1">
      <c r="A26" s="141"/>
      <c r="B26" s="142"/>
      <c r="C26" s="142"/>
      <c r="D26" s="142"/>
      <c r="E26" s="142"/>
      <c r="F26" s="142"/>
      <c r="G26" s="143"/>
      <c r="H26" s="143"/>
      <c r="I26" s="144"/>
      <c r="J26" s="140"/>
      <c r="K26" s="140"/>
    </row>
    <row r="27" spans="1:11" s="39" customFormat="1" ht="24.75" customHeight="1">
      <c r="A27" s="618" t="s">
        <v>345</v>
      </c>
      <c r="B27" s="619" t="s">
        <v>428</v>
      </c>
      <c r="C27" s="619"/>
      <c r="D27" s="619"/>
      <c r="E27" s="619"/>
      <c r="F27" s="619"/>
      <c r="G27" s="619"/>
      <c r="H27" s="619"/>
      <c r="I27" s="665" t="s">
        <v>488</v>
      </c>
      <c r="J27" s="665"/>
      <c r="K27" s="133"/>
    </row>
    <row r="28" spans="1:11" s="39" customFormat="1" ht="27.75" customHeight="1">
      <c r="A28" s="618"/>
      <c r="B28" s="620" t="s">
        <v>370</v>
      </c>
      <c r="C28" s="620"/>
      <c r="D28" s="620"/>
      <c r="E28" s="620"/>
      <c r="F28" s="697" t="s">
        <v>487</v>
      </c>
      <c r="G28" s="697"/>
      <c r="H28" s="697"/>
      <c r="I28" s="697"/>
      <c r="J28" s="697"/>
      <c r="K28" s="133"/>
    </row>
    <row r="29" spans="1:11" s="39" customFormat="1" ht="3.95" customHeight="1">
      <c r="A29" s="167"/>
      <c r="B29" s="169"/>
      <c r="C29" s="169"/>
      <c r="D29" s="169"/>
      <c r="E29" s="169"/>
      <c r="F29" s="143"/>
      <c r="G29" s="143"/>
      <c r="H29" s="143"/>
      <c r="I29" s="143"/>
      <c r="J29" s="143"/>
      <c r="K29" s="133"/>
    </row>
    <row r="30" spans="1:11" s="39" customFormat="1" ht="28.5" customHeight="1">
      <c r="A30" s="35" t="s">
        <v>347</v>
      </c>
      <c r="B30" s="605" t="s">
        <v>371</v>
      </c>
      <c r="C30" s="605"/>
      <c r="D30" s="605"/>
      <c r="E30" s="605"/>
      <c r="F30" s="605"/>
      <c r="G30" s="605"/>
      <c r="H30" s="605"/>
      <c r="I30" s="605"/>
      <c r="J30" s="605"/>
      <c r="K30" s="133"/>
    </row>
    <row r="31" spans="1:11" s="39" customFormat="1" ht="22.5" customHeight="1">
      <c r="A31" s="35"/>
      <c r="B31" s="168" t="s">
        <v>372</v>
      </c>
      <c r="C31" s="698" t="s">
        <v>489</v>
      </c>
      <c r="D31" s="698"/>
      <c r="E31" s="698"/>
      <c r="F31" s="637" t="s">
        <v>408</v>
      </c>
      <c r="G31" s="637"/>
      <c r="H31" s="637"/>
      <c r="I31" s="637"/>
      <c r="J31" s="637"/>
      <c r="K31" s="133"/>
    </row>
    <row r="32" spans="1:11" s="39" customFormat="1" ht="11.25" customHeight="1">
      <c r="A32" s="145"/>
      <c r="B32" s="168"/>
      <c r="C32" s="141"/>
      <c r="D32" s="141"/>
      <c r="E32" s="141"/>
      <c r="F32" s="173"/>
      <c r="G32" s="173"/>
      <c r="H32" s="173"/>
      <c r="I32" s="173"/>
      <c r="J32" s="173"/>
      <c r="K32" s="133"/>
    </row>
    <row r="33" spans="1:13" s="39" customFormat="1" ht="45.75" customHeight="1">
      <c r="A33" s="35" t="s">
        <v>350</v>
      </c>
      <c r="B33" s="605" t="s">
        <v>363</v>
      </c>
      <c r="C33" s="605"/>
      <c r="D33" s="605"/>
      <c r="E33" s="605"/>
      <c r="F33" s="605"/>
      <c r="G33" s="605"/>
      <c r="H33" s="605"/>
      <c r="I33" s="605"/>
      <c r="J33" s="605"/>
    </row>
    <row r="34" spans="1:13" s="138" customFormat="1" ht="117" customHeight="1">
      <c r="A34" s="146" t="s">
        <v>352</v>
      </c>
      <c r="B34" s="613" t="s">
        <v>435</v>
      </c>
      <c r="C34" s="613"/>
      <c r="D34" s="613"/>
      <c r="E34" s="613"/>
      <c r="F34" s="613"/>
      <c r="G34" s="613"/>
      <c r="H34" s="613"/>
      <c r="I34" s="613"/>
      <c r="J34" s="613"/>
      <c r="K34" s="137"/>
    </row>
    <row r="35" spans="1:13" s="138" customFormat="1" ht="47.25" customHeight="1">
      <c r="A35" s="146" t="s">
        <v>353</v>
      </c>
      <c r="B35" s="613" t="s">
        <v>332</v>
      </c>
      <c r="C35" s="613"/>
      <c r="D35" s="613"/>
      <c r="E35" s="613"/>
      <c r="F35" s="613"/>
      <c r="G35" s="613"/>
      <c r="H35" s="613"/>
      <c r="I35" s="613"/>
      <c r="J35" s="613"/>
      <c r="K35" s="137"/>
    </row>
    <row r="36" spans="1:13" s="138" customFormat="1" ht="48" customHeight="1">
      <c r="A36" s="146" t="s">
        <v>354</v>
      </c>
      <c r="B36" s="613" t="s">
        <v>412</v>
      </c>
      <c r="C36" s="613"/>
      <c r="D36" s="613"/>
      <c r="E36" s="613"/>
      <c r="F36" s="613"/>
      <c r="G36" s="613"/>
      <c r="H36" s="613"/>
      <c r="I36" s="613"/>
      <c r="J36" s="613"/>
      <c r="K36" s="137"/>
    </row>
    <row r="37" spans="1:13" s="138" customFormat="1" ht="27.75" customHeight="1">
      <c r="A37" s="146"/>
      <c r="B37" s="613" t="s">
        <v>410</v>
      </c>
      <c r="C37" s="613"/>
      <c r="D37" s="613"/>
      <c r="E37" s="613"/>
      <c r="F37" s="613"/>
      <c r="G37" s="613"/>
      <c r="H37" s="613"/>
      <c r="I37" s="613"/>
      <c r="J37" s="613"/>
      <c r="K37" s="137"/>
    </row>
    <row r="38" spans="1:13" s="138" customFormat="1" ht="27.75" customHeight="1">
      <c r="A38" s="146"/>
      <c r="B38" s="613" t="s">
        <v>411</v>
      </c>
      <c r="C38" s="613"/>
      <c r="D38" s="613"/>
      <c r="E38" s="613"/>
      <c r="F38" s="613"/>
      <c r="G38" s="613"/>
      <c r="H38" s="613"/>
      <c r="I38" s="613"/>
      <c r="J38" s="613"/>
      <c r="K38" s="137"/>
    </row>
    <row r="39" spans="1:13" s="138" customFormat="1" ht="23.25" customHeight="1">
      <c r="A39" s="146"/>
      <c r="B39" s="613" t="s">
        <v>409</v>
      </c>
      <c r="C39" s="613"/>
      <c r="D39" s="613"/>
      <c r="E39" s="613"/>
      <c r="F39" s="613"/>
      <c r="G39" s="613"/>
      <c r="H39" s="613"/>
      <c r="I39" s="613"/>
      <c r="J39" s="613"/>
      <c r="K39" s="137"/>
    </row>
    <row r="40" spans="1:13" s="138" customFormat="1" ht="34.5" customHeight="1">
      <c r="A40" s="146" t="s">
        <v>355</v>
      </c>
      <c r="B40" s="613" t="s">
        <v>406</v>
      </c>
      <c r="C40" s="613"/>
      <c r="D40" s="613"/>
      <c r="E40" s="613"/>
      <c r="F40" s="613"/>
      <c r="G40" s="613"/>
      <c r="H40" s="613"/>
      <c r="I40" s="613"/>
      <c r="J40" s="613"/>
      <c r="K40" s="137"/>
    </row>
    <row r="41" spans="1:13" s="138" customFormat="1" ht="70.5" customHeight="1">
      <c r="A41" s="146" t="s">
        <v>356</v>
      </c>
      <c r="B41" s="614" t="s">
        <v>373</v>
      </c>
      <c r="C41" s="614"/>
      <c r="D41" s="614"/>
      <c r="E41" s="614"/>
      <c r="F41" s="614"/>
      <c r="G41" s="614"/>
      <c r="H41" s="614"/>
      <c r="I41" s="614"/>
      <c r="J41" s="614"/>
      <c r="K41" s="137"/>
    </row>
    <row r="42" spans="1:13" s="138" customFormat="1" ht="23.25" customHeight="1">
      <c r="A42" s="146" t="s">
        <v>357</v>
      </c>
      <c r="B42" s="613" t="s">
        <v>337</v>
      </c>
      <c r="C42" s="613"/>
      <c r="D42" s="613"/>
      <c r="E42" s="613"/>
      <c r="F42" s="613"/>
      <c r="G42" s="613"/>
      <c r="H42" s="613"/>
      <c r="I42" s="613"/>
      <c r="J42" s="613"/>
      <c r="K42" s="137"/>
    </row>
    <row r="43" spans="1:13" s="138" customFormat="1" ht="60" customHeight="1">
      <c r="A43" s="146" t="s">
        <v>358</v>
      </c>
      <c r="B43" s="613" t="s">
        <v>418</v>
      </c>
      <c r="C43" s="613"/>
      <c r="D43" s="613"/>
      <c r="E43" s="613"/>
      <c r="F43" s="613"/>
      <c r="G43" s="613"/>
      <c r="H43" s="613"/>
      <c r="I43" s="613"/>
      <c r="J43" s="613"/>
      <c r="K43" s="137"/>
    </row>
    <row r="44" spans="1:13" s="1" customFormat="1" ht="12.75" customHeight="1">
      <c r="A44" s="636"/>
      <c r="B44" s="636"/>
      <c r="C44" s="636"/>
      <c r="D44" s="636"/>
      <c r="E44" s="636"/>
      <c r="F44" s="636"/>
      <c r="G44" s="636"/>
      <c r="H44" s="636"/>
      <c r="I44" s="636"/>
      <c r="J44" s="636"/>
      <c r="K44" s="636"/>
      <c r="L44" s="636"/>
      <c r="M44" s="636"/>
    </row>
    <row r="45" spans="1:13" s="138" customFormat="1" ht="43.5" customHeight="1">
      <c r="A45" s="631" t="s">
        <v>397</v>
      </c>
      <c r="B45" s="631"/>
      <c r="C45" s="631"/>
      <c r="D45" s="631"/>
      <c r="E45" s="631"/>
      <c r="F45" s="631"/>
      <c r="G45" s="631"/>
      <c r="H45" s="631"/>
      <c r="I45" s="631"/>
      <c r="J45" s="631"/>
      <c r="K45" s="147"/>
      <c r="L45" s="147"/>
    </row>
    <row r="46" spans="1:13" s="138" customFormat="1" ht="32.25" customHeight="1">
      <c r="A46" s="146"/>
      <c r="B46" s="193"/>
      <c r="C46" s="172"/>
      <c r="D46" s="632" t="s">
        <v>374</v>
      </c>
      <c r="E46" s="632"/>
      <c r="F46" s="632"/>
      <c r="G46" s="632"/>
      <c r="H46" s="632"/>
      <c r="I46" s="632"/>
      <c r="J46" s="172"/>
      <c r="K46" s="137"/>
    </row>
    <row r="47" spans="1:13" s="39" customFormat="1" ht="32.25" customHeight="1">
      <c r="A47" s="36"/>
      <c r="B47" s="605" t="s">
        <v>375</v>
      </c>
      <c r="C47" s="605"/>
      <c r="D47" s="605"/>
      <c r="E47" s="605"/>
      <c r="F47" s="605"/>
      <c r="G47" s="605"/>
      <c r="H47" s="605"/>
      <c r="I47" s="605"/>
      <c r="J47" s="605"/>
      <c r="K47" s="133"/>
    </row>
    <row r="48" spans="1:13" s="39" customFormat="1" ht="32.25" customHeight="1">
      <c r="A48" s="36"/>
      <c r="B48" s="633" t="s">
        <v>490</v>
      </c>
      <c r="C48" s="633"/>
      <c r="D48" s="633"/>
      <c r="E48" s="633"/>
      <c r="F48" s="633"/>
      <c r="G48" s="633"/>
      <c r="H48" s="633"/>
      <c r="I48" s="633"/>
      <c r="J48" s="633"/>
      <c r="K48" s="133"/>
    </row>
    <row r="49" spans="1:12" s="39" customFormat="1" ht="47.25" customHeight="1">
      <c r="A49" s="36"/>
      <c r="B49" s="605" t="s">
        <v>385</v>
      </c>
      <c r="C49" s="605"/>
      <c r="D49" s="605"/>
      <c r="E49" s="605"/>
      <c r="F49" s="605"/>
      <c r="G49" s="605"/>
      <c r="H49" s="605"/>
      <c r="I49" s="605"/>
      <c r="J49" s="605"/>
      <c r="K49" s="133"/>
    </row>
    <row r="50" spans="1:12" s="39" customFormat="1" ht="72.75" customHeight="1">
      <c r="A50" s="36"/>
      <c r="B50" s="605" t="s">
        <v>407</v>
      </c>
      <c r="C50" s="605"/>
      <c r="D50" s="605"/>
      <c r="E50" s="605"/>
      <c r="F50" s="605"/>
      <c r="G50" s="605"/>
      <c r="H50" s="605"/>
      <c r="I50" s="605"/>
      <c r="J50" s="605"/>
      <c r="K50" s="133"/>
    </row>
    <row r="51" spans="1:12" s="39" customFormat="1" ht="33.75" customHeight="1">
      <c r="A51" s="36"/>
      <c r="B51" s="148" t="s">
        <v>376</v>
      </c>
      <c r="C51" s="626" t="s">
        <v>377</v>
      </c>
      <c r="D51" s="627"/>
      <c r="E51" s="627"/>
      <c r="F51" s="627"/>
      <c r="G51" s="627"/>
      <c r="H51" s="627"/>
      <c r="I51" s="627"/>
      <c r="J51" s="163"/>
      <c r="K51" s="133"/>
    </row>
    <row r="52" spans="1:12" s="39" customFormat="1" ht="25.5" customHeight="1">
      <c r="A52" s="36"/>
      <c r="B52" s="148" t="s">
        <v>378</v>
      </c>
      <c r="C52" s="163"/>
      <c r="D52" s="163"/>
      <c r="E52" s="163"/>
      <c r="F52" s="163"/>
      <c r="G52" s="163"/>
      <c r="H52" s="163"/>
      <c r="I52" s="163"/>
      <c r="J52" s="163"/>
      <c r="K52" s="133"/>
    </row>
    <row r="53" spans="1:12" s="39" customFormat="1" ht="3.75" customHeight="1">
      <c r="A53" s="36"/>
      <c r="B53" s="163"/>
      <c r="C53" s="163"/>
      <c r="D53" s="163"/>
      <c r="E53" s="163"/>
      <c r="F53" s="163"/>
      <c r="G53" s="163"/>
      <c r="H53" s="163"/>
      <c r="I53" s="163"/>
      <c r="J53" s="163"/>
      <c r="K53" s="133"/>
    </row>
    <row r="54" spans="1:12" s="39" customFormat="1" ht="19.5" customHeight="1">
      <c r="A54" s="36"/>
      <c r="B54" s="605" t="s">
        <v>379</v>
      </c>
      <c r="C54" s="605"/>
      <c r="D54" s="605"/>
      <c r="E54" s="605"/>
      <c r="F54" s="605"/>
      <c r="G54" s="605"/>
      <c r="H54" s="605"/>
      <c r="I54" s="605"/>
      <c r="J54" s="605"/>
      <c r="K54" s="133"/>
    </row>
    <row r="55" spans="1:12" s="150" customFormat="1" ht="78" customHeight="1">
      <c r="A55" s="149"/>
      <c r="B55" s="628" t="s">
        <v>473</v>
      </c>
      <c r="C55" s="629"/>
      <c r="D55" s="629"/>
      <c r="E55" s="630"/>
      <c r="F55" s="346"/>
      <c r="G55" s="628" t="s">
        <v>474</v>
      </c>
      <c r="H55" s="629"/>
      <c r="I55" s="629"/>
      <c r="J55" s="630"/>
    </row>
    <row r="56" spans="1:12" s="150" customFormat="1" ht="51.75" customHeight="1">
      <c r="A56" s="149"/>
      <c r="B56" s="612" t="s">
        <v>380</v>
      </c>
      <c r="C56" s="612"/>
      <c r="D56" s="612"/>
      <c r="E56" s="612"/>
      <c r="F56" s="152"/>
      <c r="G56" s="635" t="s">
        <v>402</v>
      </c>
      <c r="H56" s="635"/>
      <c r="I56" s="635"/>
      <c r="J56" s="635"/>
    </row>
    <row r="57" spans="1:12" s="150" customFormat="1" ht="51.75" customHeight="1">
      <c r="A57" s="149"/>
      <c r="B57" s="151"/>
      <c r="C57" s="151"/>
      <c r="D57" s="151"/>
      <c r="E57" s="151"/>
      <c r="F57" s="152"/>
      <c r="G57" s="152"/>
      <c r="H57" s="152"/>
      <c r="I57" s="152"/>
    </row>
    <row r="58" spans="1:12" s="150" customFormat="1" ht="192" customHeight="1">
      <c r="A58" s="149"/>
      <c r="B58" s="151"/>
      <c r="C58" s="151"/>
      <c r="D58" s="151"/>
      <c r="E58" s="151"/>
      <c r="F58" s="152"/>
      <c r="G58" s="152"/>
      <c r="H58" s="152"/>
      <c r="I58" s="152"/>
    </row>
    <row r="59" spans="1:12" s="150" customFormat="1" ht="42.75" customHeight="1">
      <c r="A59" s="149"/>
      <c r="B59" s="151"/>
      <c r="C59" s="151"/>
      <c r="D59" s="151"/>
      <c r="E59" s="151"/>
      <c r="F59" s="152"/>
      <c r="G59" s="152"/>
      <c r="H59" s="152"/>
      <c r="I59" s="152"/>
    </row>
    <row r="60" spans="1:12" s="138" customFormat="1" ht="42.75" customHeight="1">
      <c r="A60" s="631" t="s">
        <v>396</v>
      </c>
      <c r="B60" s="631"/>
      <c r="C60" s="631"/>
      <c r="D60" s="631"/>
      <c r="E60" s="631"/>
      <c r="F60" s="631"/>
      <c r="G60" s="631"/>
      <c r="H60" s="631"/>
      <c r="I60" s="631"/>
      <c r="J60" s="631"/>
      <c r="K60" s="147"/>
      <c r="L60" s="147"/>
    </row>
    <row r="61" spans="1:12" s="138" customFormat="1" ht="31.5" customHeight="1">
      <c r="A61" s="146"/>
      <c r="B61" s="193"/>
      <c r="C61" s="172"/>
      <c r="D61" s="632" t="s">
        <v>374</v>
      </c>
      <c r="E61" s="632"/>
      <c r="F61" s="632"/>
      <c r="G61" s="632"/>
      <c r="H61" s="632"/>
      <c r="I61" s="632"/>
      <c r="J61" s="172"/>
      <c r="K61" s="137"/>
    </row>
    <row r="62" spans="1:12" s="39" customFormat="1" ht="44.25" customHeight="1">
      <c r="A62" s="36"/>
      <c r="B62" s="605" t="s">
        <v>375</v>
      </c>
      <c r="C62" s="605"/>
      <c r="D62" s="605"/>
      <c r="E62" s="605"/>
      <c r="F62" s="605"/>
      <c r="G62" s="605"/>
      <c r="H62" s="605"/>
      <c r="I62" s="605"/>
      <c r="J62" s="605"/>
      <c r="K62" s="133"/>
    </row>
    <row r="63" spans="1:12" s="39" customFormat="1" ht="31.5" customHeight="1">
      <c r="A63" s="36"/>
      <c r="B63" s="633" t="s">
        <v>491</v>
      </c>
      <c r="C63" s="633"/>
      <c r="D63" s="633"/>
      <c r="E63" s="633"/>
      <c r="F63" s="633"/>
      <c r="G63" s="633"/>
      <c r="H63" s="633"/>
      <c r="I63" s="633"/>
      <c r="J63" s="633"/>
      <c r="K63" s="133"/>
    </row>
    <row r="64" spans="1:12" s="39" customFormat="1" ht="56.25" customHeight="1">
      <c r="A64" s="36"/>
      <c r="B64" s="605" t="s">
        <v>385</v>
      </c>
      <c r="C64" s="605"/>
      <c r="D64" s="605"/>
      <c r="E64" s="605"/>
      <c r="F64" s="605"/>
      <c r="G64" s="605"/>
      <c r="H64" s="605"/>
      <c r="I64" s="605"/>
      <c r="J64" s="605"/>
      <c r="K64" s="133"/>
    </row>
    <row r="65" spans="1:11" s="39" customFormat="1" ht="72.75" customHeight="1">
      <c r="A65" s="36"/>
      <c r="B65" s="605" t="s">
        <v>407</v>
      </c>
      <c r="C65" s="605"/>
      <c r="D65" s="605"/>
      <c r="E65" s="605"/>
      <c r="F65" s="605"/>
      <c r="G65" s="605"/>
      <c r="H65" s="605"/>
      <c r="I65" s="605"/>
      <c r="J65" s="605"/>
      <c r="K65" s="133"/>
    </row>
    <row r="66" spans="1:11" s="39" customFormat="1" ht="33.75" customHeight="1">
      <c r="A66" s="36"/>
      <c r="B66" s="148" t="s">
        <v>376</v>
      </c>
      <c r="C66" s="626" t="s">
        <v>377</v>
      </c>
      <c r="D66" s="627"/>
      <c r="E66" s="627"/>
      <c r="F66" s="627"/>
      <c r="G66" s="627"/>
      <c r="H66" s="627"/>
      <c r="I66" s="627"/>
      <c r="J66" s="163"/>
      <c r="K66" s="133"/>
    </row>
    <row r="67" spans="1:11" s="39" customFormat="1" ht="25.5" customHeight="1">
      <c r="A67" s="36"/>
      <c r="B67" s="148" t="s">
        <v>378</v>
      </c>
      <c r="C67" s="163"/>
      <c r="D67" s="163"/>
      <c r="E67" s="163"/>
      <c r="F67" s="163"/>
      <c r="G67" s="163"/>
      <c r="H67" s="163"/>
      <c r="I67" s="163"/>
      <c r="J67" s="163"/>
      <c r="K67" s="133"/>
    </row>
    <row r="68" spans="1:11" s="39" customFormat="1" ht="3.75" customHeight="1">
      <c r="A68" s="36"/>
      <c r="B68" s="163"/>
      <c r="C68" s="163"/>
      <c r="D68" s="163"/>
      <c r="E68" s="163"/>
      <c r="F68" s="163"/>
      <c r="G68" s="163"/>
      <c r="H68" s="163"/>
      <c r="I68" s="163"/>
      <c r="J68" s="163"/>
      <c r="K68" s="133"/>
    </row>
    <row r="69" spans="1:11" s="39" customFormat="1" ht="19.5" customHeight="1">
      <c r="A69" s="36"/>
      <c r="B69" s="605" t="s">
        <v>379</v>
      </c>
      <c r="C69" s="605"/>
      <c r="D69" s="605"/>
      <c r="E69" s="605"/>
      <c r="F69" s="605"/>
      <c r="G69" s="605"/>
      <c r="H69" s="605"/>
      <c r="I69" s="605"/>
      <c r="J69" s="605"/>
      <c r="K69" s="133"/>
    </row>
    <row r="70" spans="1:11" s="150" customFormat="1" ht="78" customHeight="1">
      <c r="A70" s="149"/>
      <c r="B70" s="628" t="s">
        <v>475</v>
      </c>
      <c r="C70" s="629"/>
      <c r="D70" s="629"/>
      <c r="E70" s="630"/>
      <c r="F70" s="347"/>
      <c r="G70" s="615" t="s">
        <v>476</v>
      </c>
      <c r="H70" s="616"/>
      <c r="I70" s="616"/>
      <c r="J70" s="617"/>
    </row>
    <row r="71" spans="1:11" s="150" customFormat="1" ht="52.5" customHeight="1">
      <c r="A71" s="149"/>
      <c r="B71" s="612" t="s">
        <v>380</v>
      </c>
      <c r="C71" s="612"/>
      <c r="D71" s="612"/>
      <c r="E71" s="612"/>
      <c r="F71" s="348"/>
      <c r="G71" s="634" t="s">
        <v>395</v>
      </c>
      <c r="H71" s="634"/>
      <c r="I71" s="634"/>
      <c r="J71" s="634"/>
    </row>
    <row r="72" spans="1:11" s="150" customFormat="1" ht="0.75" customHeight="1">
      <c r="A72" s="149"/>
      <c r="B72" s="151"/>
      <c r="C72" s="151"/>
      <c r="D72" s="151"/>
      <c r="E72" s="151"/>
      <c r="F72" s="152"/>
      <c r="G72" s="152"/>
      <c r="H72" s="152"/>
      <c r="I72" s="152"/>
    </row>
    <row r="73" spans="1:11" s="39" customFormat="1" ht="9.75" hidden="1" customHeight="1">
      <c r="A73" s="171"/>
      <c r="B73" s="171"/>
      <c r="C73" s="171"/>
      <c r="D73" s="171"/>
      <c r="E73" s="178"/>
      <c r="F73" s="178"/>
      <c r="G73" s="178"/>
      <c r="H73" s="178"/>
      <c r="I73" s="178"/>
      <c r="J73" s="178"/>
      <c r="K73" s="178"/>
    </row>
    <row r="74" spans="1:11" s="39" customFormat="1" ht="0.75" customHeight="1">
      <c r="A74" s="624"/>
      <c r="B74" s="625"/>
      <c r="C74" s="625"/>
      <c r="D74" s="625"/>
      <c r="E74" s="625"/>
      <c r="F74" s="625"/>
      <c r="G74" s="625"/>
      <c r="H74" s="625"/>
      <c r="I74" s="625"/>
      <c r="J74" s="625"/>
      <c r="K74" s="178"/>
    </row>
    <row r="75" spans="1:11" s="41" customFormat="1" ht="30" customHeight="1">
      <c r="A75" s="42" t="s">
        <v>381</v>
      </c>
      <c r="B75" s="42"/>
      <c r="C75" s="42"/>
      <c r="D75" s="42"/>
      <c r="E75" s="45"/>
      <c r="F75" s="45"/>
      <c r="G75" s="45"/>
      <c r="H75" s="45"/>
      <c r="I75" s="45"/>
      <c r="J75" s="45"/>
      <c r="K75" s="45"/>
    </row>
    <row r="76" spans="1:11" ht="18" customHeight="1"/>
  </sheetData>
  <sheetProtection sheet="1" formatCells="0" formatRows="0" insertRows="0" deleteRows="0"/>
  <mergeCells count="71">
    <mergeCell ref="B7:J7"/>
    <mergeCell ref="A2:B2"/>
    <mergeCell ref="A3:K3"/>
    <mergeCell ref="A4:K4"/>
    <mergeCell ref="A5:J5"/>
    <mergeCell ref="B6:J6"/>
    <mergeCell ref="A22:J22"/>
    <mergeCell ref="B8:J8"/>
    <mergeCell ref="B9:J9"/>
    <mergeCell ref="B10:J10"/>
    <mergeCell ref="B11:J11"/>
    <mergeCell ref="B12:J12"/>
    <mergeCell ref="B13:J13"/>
    <mergeCell ref="B17:J17"/>
    <mergeCell ref="B18:J18"/>
    <mergeCell ref="B19:J19"/>
    <mergeCell ref="B20:I20"/>
    <mergeCell ref="B21:J21"/>
    <mergeCell ref="B16:J16"/>
    <mergeCell ref="B15:J15"/>
    <mergeCell ref="B14:J14"/>
    <mergeCell ref="B35:J35"/>
    <mergeCell ref="A45:J45"/>
    <mergeCell ref="D46:I46"/>
    <mergeCell ref="B47:J47"/>
    <mergeCell ref="B48:J48"/>
    <mergeCell ref="B30:J30"/>
    <mergeCell ref="C31:E31"/>
    <mergeCell ref="F31:J31"/>
    <mergeCell ref="B33:J33"/>
    <mergeCell ref="B34:J34"/>
    <mergeCell ref="A74:J74"/>
    <mergeCell ref="C51:I51"/>
    <mergeCell ref="B54:J54"/>
    <mergeCell ref="B55:E55"/>
    <mergeCell ref="B56:E56"/>
    <mergeCell ref="A60:J60"/>
    <mergeCell ref="D61:I61"/>
    <mergeCell ref="B62:J62"/>
    <mergeCell ref="B65:J65"/>
    <mergeCell ref="C66:I66"/>
    <mergeCell ref="B69:J69"/>
    <mergeCell ref="B63:J63"/>
    <mergeCell ref="B70:E70"/>
    <mergeCell ref="G71:J71"/>
    <mergeCell ref="G55:J55"/>
    <mergeCell ref="G56:J56"/>
    <mergeCell ref="B24:J24"/>
    <mergeCell ref="B25:F25"/>
    <mergeCell ref="G25:H25"/>
    <mergeCell ref="I25:J25"/>
    <mergeCell ref="A23:K23"/>
    <mergeCell ref="A27:A28"/>
    <mergeCell ref="B27:H27"/>
    <mergeCell ref="I27:J27"/>
    <mergeCell ref="B28:E28"/>
    <mergeCell ref="F28:J28"/>
    <mergeCell ref="B71:E71"/>
    <mergeCell ref="B50:J50"/>
    <mergeCell ref="B36:J36"/>
    <mergeCell ref="B40:J40"/>
    <mergeCell ref="B41:J41"/>
    <mergeCell ref="B42:J42"/>
    <mergeCell ref="B43:J43"/>
    <mergeCell ref="G70:J70"/>
    <mergeCell ref="B37:J37"/>
    <mergeCell ref="A44:M44"/>
    <mergeCell ref="B64:J64"/>
    <mergeCell ref="B39:J39"/>
    <mergeCell ref="B38:J38"/>
    <mergeCell ref="B49:J4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Footer>&amp;L&amp;9PROW 2014-2020_19.3/3z&amp;R&amp;9Strona &amp;P z &amp;N</oddFooter>
  </headerFooter>
  <rowBreaks count="2" manualBreakCount="2">
    <brk id="21" max="10" man="1"/>
    <brk id="5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view="pageBreakPreview" topLeftCell="B2" zoomScale="120" zoomScaleNormal="120" zoomScaleSheetLayoutView="120" workbookViewId="0">
      <selection activeCell="AO10" sqref="AO10"/>
    </sheetView>
  </sheetViews>
  <sheetFormatPr defaultColWidth="9.140625" defaultRowHeight="12.75"/>
  <cols>
    <col min="1" max="1" width="0.42578125" style="153" hidden="1" customWidth="1"/>
    <col min="2" max="2" width="2.5703125" style="154" customWidth="1"/>
    <col min="3" max="27" width="2.5703125" style="153" customWidth="1"/>
    <col min="28" max="31" width="3.42578125" style="153" customWidth="1"/>
    <col min="32" max="32" width="5.42578125" style="153" customWidth="1"/>
    <col min="33" max="33" width="0.5703125" style="153" customWidth="1"/>
    <col min="34" max="35" width="2.5703125" style="153" hidden="1" customWidth="1"/>
    <col min="36" max="36" width="3.42578125" style="153" hidden="1" customWidth="1"/>
    <col min="37" max="37" width="5.42578125" style="153" hidden="1" customWidth="1"/>
    <col min="38" max="38" width="3.42578125" style="153" hidden="1" customWidth="1"/>
    <col min="39" max="39" width="0.140625" style="153" hidden="1" customWidth="1"/>
    <col min="40" max="40" width="0.85546875" style="153" customWidth="1"/>
    <col min="41" max="16384" width="9.140625" style="153"/>
  </cols>
  <sheetData>
    <row r="1" spans="2:40" ht="12" hidden="1" customHeight="1"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</row>
    <row r="2" spans="2:40" ht="9.6" customHeight="1"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</row>
    <row r="3" spans="2:40" ht="35.1" customHeight="1">
      <c r="B3" s="645" t="s">
        <v>456</v>
      </c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5"/>
      <c r="AJ3" s="645"/>
      <c r="AK3" s="645"/>
      <c r="AL3" s="645"/>
      <c r="AM3" s="645"/>
      <c r="AN3" s="645"/>
    </row>
    <row r="4" spans="2:40" ht="56.25" customHeight="1">
      <c r="B4" s="172" t="s">
        <v>13</v>
      </c>
      <c r="C4" s="613" t="s">
        <v>382</v>
      </c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  <c r="AF4" s="613"/>
      <c r="AG4" s="613"/>
      <c r="AH4" s="613"/>
      <c r="AI4" s="613"/>
      <c r="AJ4" s="613"/>
      <c r="AK4" s="613"/>
      <c r="AL4" s="613"/>
      <c r="AM4" s="162"/>
      <c r="AN4" s="162"/>
    </row>
    <row r="5" spans="2:40" ht="42.75" customHeight="1">
      <c r="B5" s="172" t="s">
        <v>14</v>
      </c>
      <c r="C5" s="655" t="s">
        <v>464</v>
      </c>
      <c r="D5" s="655"/>
      <c r="E5" s="655"/>
      <c r="F5" s="655"/>
      <c r="G5" s="655"/>
      <c r="H5" s="655"/>
      <c r="I5" s="655"/>
      <c r="J5" s="655"/>
      <c r="K5" s="655"/>
      <c r="L5" s="655"/>
      <c r="M5" s="655"/>
      <c r="N5" s="655"/>
      <c r="O5" s="655"/>
      <c r="P5" s="655"/>
      <c r="Q5" s="655"/>
      <c r="R5" s="655"/>
      <c r="S5" s="655"/>
      <c r="T5" s="655"/>
      <c r="U5" s="655"/>
      <c r="V5" s="655"/>
      <c r="W5" s="655"/>
      <c r="X5" s="655"/>
      <c r="Y5" s="655"/>
      <c r="Z5" s="655"/>
      <c r="AA5" s="655"/>
      <c r="AB5" s="655"/>
      <c r="AC5" s="655"/>
      <c r="AD5" s="655"/>
      <c r="AE5" s="655"/>
      <c r="AF5" s="655"/>
      <c r="AG5" s="655"/>
      <c r="AH5" s="655"/>
      <c r="AI5" s="655"/>
      <c r="AJ5" s="655"/>
      <c r="AK5" s="655"/>
      <c r="AL5" s="655"/>
      <c r="AM5" s="162"/>
      <c r="AN5" s="162"/>
    </row>
    <row r="6" spans="2:40" ht="26.25" customHeight="1">
      <c r="B6" s="172" t="s">
        <v>15</v>
      </c>
      <c r="C6" s="655" t="s">
        <v>383</v>
      </c>
      <c r="D6" s="655"/>
      <c r="E6" s="655"/>
      <c r="F6" s="655"/>
      <c r="G6" s="655"/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5"/>
      <c r="S6" s="655"/>
      <c r="T6" s="655"/>
      <c r="U6" s="655"/>
      <c r="V6" s="655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655"/>
      <c r="AH6" s="655"/>
      <c r="AI6" s="655"/>
      <c r="AJ6" s="655"/>
      <c r="AK6" s="655"/>
      <c r="AL6" s="655"/>
      <c r="AM6" s="162"/>
      <c r="AN6" s="162"/>
    </row>
    <row r="7" spans="2:40" ht="54.75" customHeight="1">
      <c r="B7" s="172" t="s">
        <v>16</v>
      </c>
      <c r="C7" s="613" t="s">
        <v>384</v>
      </c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  <c r="AF7" s="613"/>
      <c r="AG7" s="613"/>
      <c r="AH7" s="613"/>
      <c r="AI7" s="613"/>
      <c r="AJ7" s="613"/>
      <c r="AK7" s="613"/>
      <c r="AL7" s="613"/>
      <c r="AM7" s="162"/>
      <c r="AN7" s="162"/>
    </row>
    <row r="8" spans="2:40" ht="67.349999999999994" customHeight="1">
      <c r="B8" s="162"/>
      <c r="C8" s="652" t="s">
        <v>477</v>
      </c>
      <c r="D8" s="653"/>
      <c r="E8" s="653"/>
      <c r="F8" s="653"/>
      <c r="G8" s="653"/>
      <c r="H8" s="653"/>
      <c r="I8" s="653"/>
      <c r="J8" s="653"/>
      <c r="K8" s="653"/>
      <c r="L8" s="653"/>
      <c r="M8" s="653"/>
      <c r="N8" s="653"/>
      <c r="O8" s="653"/>
      <c r="P8" s="653"/>
      <c r="Q8" s="654"/>
      <c r="R8" s="194"/>
      <c r="S8" s="356"/>
      <c r="T8" s="357"/>
      <c r="U8" s="649" t="s">
        <v>477</v>
      </c>
      <c r="V8" s="650"/>
      <c r="W8" s="650"/>
      <c r="X8" s="650"/>
      <c r="Y8" s="650"/>
      <c r="Z8" s="650"/>
      <c r="AA8" s="650"/>
      <c r="AB8" s="650"/>
      <c r="AC8" s="650"/>
      <c r="AD8" s="650"/>
      <c r="AE8" s="650"/>
      <c r="AF8" s="651"/>
      <c r="AG8" s="194"/>
      <c r="AH8" s="194"/>
      <c r="AI8" s="194"/>
      <c r="AJ8" s="194"/>
      <c r="AK8" s="194"/>
      <c r="AL8" s="162"/>
      <c r="AM8" s="162"/>
      <c r="AN8" s="162"/>
    </row>
    <row r="9" spans="2:40" ht="31.5" customHeight="1">
      <c r="B9" s="162"/>
      <c r="C9" s="646" t="s">
        <v>360</v>
      </c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647"/>
      <c r="Q9" s="647"/>
      <c r="R9" s="195"/>
      <c r="S9" s="646" t="s">
        <v>423</v>
      </c>
      <c r="T9" s="647"/>
      <c r="U9" s="647"/>
      <c r="V9" s="647"/>
      <c r="W9" s="647"/>
      <c r="X9" s="647"/>
      <c r="Y9" s="647"/>
      <c r="Z9" s="647"/>
      <c r="AA9" s="647"/>
      <c r="AB9" s="647"/>
      <c r="AC9" s="647"/>
      <c r="AD9" s="647"/>
      <c r="AE9" s="647"/>
      <c r="AF9" s="195"/>
      <c r="AG9" s="195"/>
      <c r="AH9" s="195"/>
      <c r="AI9" s="195"/>
      <c r="AJ9" s="195"/>
      <c r="AK9" s="194"/>
      <c r="AL9" s="162"/>
      <c r="AM9" s="162"/>
      <c r="AN9" s="162"/>
    </row>
    <row r="10" spans="2:40" ht="60" customHeight="1">
      <c r="B10" s="162"/>
      <c r="C10" s="531" t="s">
        <v>466</v>
      </c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48"/>
      <c r="R10" s="648"/>
      <c r="S10" s="648"/>
      <c r="T10" s="648"/>
      <c r="U10" s="648"/>
      <c r="V10" s="648"/>
      <c r="W10" s="648"/>
      <c r="X10" s="648"/>
      <c r="Y10" s="648"/>
      <c r="Z10" s="648"/>
      <c r="AA10" s="648"/>
      <c r="AB10" s="648"/>
      <c r="AC10" s="648"/>
      <c r="AD10" s="648"/>
      <c r="AE10" s="648"/>
      <c r="AF10" s="648"/>
      <c r="AG10" s="648"/>
      <c r="AH10" s="648"/>
      <c r="AI10" s="648"/>
      <c r="AJ10" s="648"/>
      <c r="AK10" s="648"/>
      <c r="AL10" s="162"/>
      <c r="AM10" s="162"/>
      <c r="AN10" s="162"/>
    </row>
    <row r="11" spans="2:40" ht="40.5" customHeight="1">
      <c r="B11" s="162"/>
      <c r="C11" s="531" t="s">
        <v>465</v>
      </c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  <c r="Z11" s="648"/>
      <c r="AA11" s="648"/>
      <c r="AB11" s="648"/>
      <c r="AC11" s="648"/>
      <c r="AD11" s="648"/>
      <c r="AE11" s="648"/>
      <c r="AF11" s="648"/>
      <c r="AG11" s="648"/>
      <c r="AH11" s="648"/>
      <c r="AI11" s="648"/>
      <c r="AJ11" s="648"/>
      <c r="AK11" s="648"/>
      <c r="AL11" s="162"/>
      <c r="AM11" s="162"/>
      <c r="AN11" s="162"/>
    </row>
    <row r="12" spans="2:40" ht="58.5" customHeight="1">
      <c r="B12" s="531"/>
      <c r="C12" s="531"/>
      <c r="D12" s="531"/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531"/>
      <c r="AA12" s="531"/>
      <c r="AB12" s="531"/>
      <c r="AC12" s="531"/>
      <c r="AD12" s="531"/>
      <c r="AE12" s="531"/>
      <c r="AF12" s="531"/>
      <c r="AG12" s="531"/>
      <c r="AH12" s="531"/>
      <c r="AI12" s="531"/>
      <c r="AJ12" s="531"/>
      <c r="AK12" s="531"/>
      <c r="AL12" s="531"/>
      <c r="AM12" s="531"/>
      <c r="AN12" s="531"/>
    </row>
  </sheetData>
  <sheetProtection sheet="1" objects="1" scenarios="1"/>
  <mergeCells count="12">
    <mergeCell ref="B12:AN12"/>
    <mergeCell ref="C8:Q8"/>
    <mergeCell ref="C4:AL4"/>
    <mergeCell ref="C5:AL5"/>
    <mergeCell ref="C6:AL6"/>
    <mergeCell ref="C7:AL7"/>
    <mergeCell ref="B3:AN3"/>
    <mergeCell ref="C9:Q9"/>
    <mergeCell ref="S9:AE9"/>
    <mergeCell ref="C10:AK10"/>
    <mergeCell ref="C11:AK11"/>
    <mergeCell ref="U8:AF8"/>
  </mergeCells>
  <pageMargins left="0.7" right="0.7" top="0.75" bottom="0.75" header="0.3" footer="0.3"/>
  <pageSetup paperSize="9" orientation="portrait" r:id="rId1"/>
  <headerFooter>
    <oddFooter>&amp;LPROW 2014-2020_19.3/3z&amp;RStrona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showGridLines="0" view="pageBreakPreview" zoomScale="120" zoomScaleNormal="115" zoomScaleSheetLayoutView="120" zoomScalePageLayoutView="145" workbookViewId="0">
      <selection activeCell="A24" sqref="A24:J24"/>
    </sheetView>
  </sheetViews>
  <sheetFormatPr defaultColWidth="9.140625" defaultRowHeight="12.75"/>
  <cols>
    <col min="1" max="1" width="5.5703125" style="38" customWidth="1"/>
    <col min="2" max="2" width="4.5703125" style="38" customWidth="1"/>
    <col min="3" max="3" width="3.85546875" style="38" customWidth="1"/>
    <col min="4" max="4" width="21" style="34" customWidth="1"/>
    <col min="5" max="5" width="25" style="34" customWidth="1"/>
    <col min="6" max="6" width="6.5703125" style="34" customWidth="1"/>
    <col min="7" max="7" width="12" style="34" customWidth="1"/>
    <col min="8" max="8" width="9.5703125" style="34" customWidth="1"/>
    <col min="9" max="9" width="8.5703125" style="34" customWidth="1"/>
    <col min="10" max="10" width="2.42578125" style="34" customWidth="1"/>
    <col min="11" max="11" width="6.5703125" style="34" customWidth="1"/>
    <col min="12" max="16384" width="9.140625" style="34"/>
  </cols>
  <sheetData>
    <row r="1" spans="1:32" s="39" customFormat="1" ht="12" customHeight="1">
      <c r="H1" s="658"/>
      <c r="I1" s="658"/>
      <c r="J1" s="164"/>
    </row>
    <row r="2" spans="1:32" s="39" customFormat="1" ht="12.75" customHeight="1">
      <c r="A2" s="659"/>
      <c r="B2" s="659"/>
      <c r="C2" s="659"/>
      <c r="D2" s="132"/>
      <c r="E2" s="132"/>
      <c r="F2" s="132"/>
      <c r="G2" s="132"/>
      <c r="H2" s="132"/>
      <c r="I2" s="132"/>
      <c r="J2" s="164"/>
    </row>
    <row r="3" spans="1:32" s="39" customFormat="1" ht="42" customHeight="1">
      <c r="A3" s="623" t="s">
        <v>398</v>
      </c>
      <c r="B3" s="623"/>
      <c r="C3" s="623"/>
      <c r="D3" s="623"/>
      <c r="E3" s="623"/>
      <c r="F3" s="623"/>
      <c r="G3" s="623"/>
      <c r="H3" s="623"/>
      <c r="I3" s="623"/>
      <c r="J3" s="623"/>
    </row>
    <row r="4" spans="1:32" s="39" customFormat="1" ht="0.75" customHeight="1">
      <c r="A4" s="177"/>
      <c r="B4" s="660"/>
      <c r="C4" s="660"/>
      <c r="D4" s="660"/>
      <c r="E4" s="660"/>
      <c r="F4" s="164"/>
      <c r="G4" s="164"/>
      <c r="H4" s="164"/>
      <c r="I4" s="164"/>
      <c r="J4" s="164"/>
    </row>
    <row r="5" spans="1:32" s="39" customFormat="1" ht="9.75" hidden="1" customHeight="1">
      <c r="A5" s="177"/>
      <c r="B5" s="466"/>
      <c r="C5" s="660"/>
      <c r="D5" s="660"/>
      <c r="E5" s="660"/>
      <c r="F5" s="164"/>
      <c r="G5" s="164"/>
      <c r="H5" s="164"/>
      <c r="I5" s="164"/>
      <c r="J5" s="164"/>
    </row>
    <row r="6" spans="1:32" s="39" customFormat="1" ht="22.5" customHeight="1">
      <c r="A6" s="643" t="s">
        <v>320</v>
      </c>
      <c r="B6" s="643"/>
      <c r="C6" s="643"/>
      <c r="D6" s="643"/>
      <c r="E6" s="643"/>
      <c r="F6" s="643"/>
      <c r="G6" s="643"/>
      <c r="H6" s="643"/>
      <c r="I6" s="643"/>
      <c r="J6" s="643"/>
    </row>
    <row r="7" spans="1:32" s="39" customFormat="1" ht="93.75" customHeight="1">
      <c r="A7" s="623" t="s">
        <v>400</v>
      </c>
      <c r="B7" s="623"/>
      <c r="C7" s="623"/>
      <c r="D7" s="623"/>
      <c r="E7" s="623"/>
      <c r="F7" s="623"/>
      <c r="G7" s="623"/>
      <c r="H7" s="623"/>
      <c r="I7" s="623"/>
      <c r="J7" s="175"/>
    </row>
    <row r="8" spans="1:32" s="39" customFormat="1" ht="24" customHeight="1">
      <c r="A8" s="35" t="s">
        <v>321</v>
      </c>
      <c r="B8" s="605" t="s">
        <v>322</v>
      </c>
      <c r="C8" s="605"/>
      <c r="D8" s="605"/>
      <c r="E8" s="605"/>
      <c r="F8" s="605"/>
      <c r="G8" s="605"/>
      <c r="H8" s="605"/>
      <c r="I8" s="605"/>
      <c r="J8" s="132"/>
    </row>
    <row r="9" spans="1:32" s="39" customFormat="1" ht="24" customHeight="1">
      <c r="A9" s="35" t="s">
        <v>323</v>
      </c>
      <c r="B9" s="605" t="s">
        <v>429</v>
      </c>
      <c r="C9" s="605"/>
      <c r="D9" s="605"/>
      <c r="E9" s="605"/>
      <c r="F9" s="605"/>
      <c r="G9" s="605"/>
      <c r="H9" s="605"/>
      <c r="I9" s="605"/>
      <c r="J9" s="132"/>
    </row>
    <row r="10" spans="1:32" s="39" customFormat="1" ht="36" customHeight="1">
      <c r="A10" s="35" t="s">
        <v>324</v>
      </c>
      <c r="B10" s="605" t="s">
        <v>325</v>
      </c>
      <c r="C10" s="605"/>
      <c r="D10" s="605"/>
      <c r="E10" s="605"/>
      <c r="F10" s="605"/>
      <c r="G10" s="605"/>
      <c r="H10" s="605"/>
      <c r="I10" s="605"/>
      <c r="J10" s="133"/>
    </row>
    <row r="11" spans="1:32" s="39" customFormat="1" ht="24" customHeight="1">
      <c r="A11" s="35" t="s">
        <v>326</v>
      </c>
      <c r="B11" s="605" t="s">
        <v>327</v>
      </c>
      <c r="C11" s="605"/>
      <c r="D11" s="605"/>
      <c r="E11" s="605"/>
      <c r="F11" s="605"/>
      <c r="G11" s="605"/>
      <c r="H11" s="605"/>
      <c r="I11" s="605"/>
      <c r="J11" s="133"/>
    </row>
    <row r="12" spans="1:32" s="39" customFormat="1" ht="111.75" customHeight="1">
      <c r="A12" s="35" t="s">
        <v>328</v>
      </c>
      <c r="B12" s="605" t="s">
        <v>436</v>
      </c>
      <c r="C12" s="605"/>
      <c r="D12" s="605"/>
      <c r="E12" s="605"/>
      <c r="F12" s="605"/>
      <c r="G12" s="605"/>
      <c r="H12" s="605"/>
      <c r="I12" s="605"/>
      <c r="J12" s="133"/>
    </row>
    <row r="13" spans="1:32" s="155" customFormat="1" ht="12" customHeight="1">
      <c r="A13" s="134" t="s">
        <v>329</v>
      </c>
      <c r="B13" s="613" t="s">
        <v>330</v>
      </c>
      <c r="C13" s="656"/>
      <c r="D13" s="656"/>
      <c r="E13" s="656"/>
      <c r="F13" s="656"/>
      <c r="G13" s="656"/>
      <c r="H13" s="656"/>
      <c r="I13" s="656"/>
      <c r="J13" s="656"/>
      <c r="K13" s="656"/>
      <c r="L13" s="656"/>
      <c r="M13" s="656"/>
      <c r="N13" s="656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6"/>
      <c r="Z13" s="656"/>
      <c r="AA13" s="656"/>
      <c r="AB13" s="656"/>
      <c r="AC13" s="656"/>
      <c r="AD13" s="656"/>
      <c r="AE13" s="656"/>
      <c r="AF13" s="196"/>
    </row>
    <row r="14" spans="1:32" s="138" customFormat="1" ht="45.75" customHeight="1">
      <c r="A14" s="134" t="s">
        <v>331</v>
      </c>
      <c r="B14" s="613" t="s">
        <v>332</v>
      </c>
      <c r="C14" s="613"/>
      <c r="D14" s="613"/>
      <c r="E14" s="613"/>
      <c r="F14" s="613"/>
      <c r="G14" s="613"/>
      <c r="H14" s="613"/>
      <c r="I14" s="613"/>
      <c r="J14" s="176"/>
      <c r="K14" s="137"/>
    </row>
    <row r="15" spans="1:32" s="39" customFormat="1" ht="44.45" customHeight="1">
      <c r="A15" s="134" t="s">
        <v>333</v>
      </c>
      <c r="B15" s="613" t="s">
        <v>467</v>
      </c>
      <c r="C15" s="613"/>
      <c r="D15" s="613"/>
      <c r="E15" s="613"/>
      <c r="F15" s="613"/>
      <c r="G15" s="613"/>
      <c r="H15" s="613"/>
      <c r="I15" s="613"/>
      <c r="J15" s="172"/>
      <c r="K15" s="133"/>
    </row>
    <row r="16" spans="1:32" s="39" customFormat="1" ht="27.75" customHeight="1">
      <c r="A16" s="134"/>
      <c r="B16" s="613" t="s">
        <v>419</v>
      </c>
      <c r="C16" s="613"/>
      <c r="D16" s="613"/>
      <c r="E16" s="613"/>
      <c r="F16" s="613"/>
      <c r="G16" s="613"/>
      <c r="H16" s="613"/>
      <c r="I16" s="613"/>
      <c r="J16" s="174"/>
      <c r="K16" s="133"/>
    </row>
    <row r="17" spans="1:32" s="39" customFormat="1" ht="23.25" customHeight="1">
      <c r="A17" s="134"/>
      <c r="B17" s="640" t="s">
        <v>420</v>
      </c>
      <c r="C17" s="640"/>
      <c r="D17" s="640"/>
      <c r="E17" s="640"/>
      <c r="F17" s="640"/>
      <c r="G17" s="640"/>
      <c r="H17" s="640"/>
      <c r="I17" s="640"/>
      <c r="J17" s="174"/>
      <c r="K17" s="133"/>
    </row>
    <row r="18" spans="1:32" s="39" customFormat="1" ht="23.25" customHeight="1">
      <c r="A18" s="134"/>
      <c r="B18" s="613" t="s">
        <v>421</v>
      </c>
      <c r="C18" s="613"/>
      <c r="D18" s="613"/>
      <c r="E18" s="613"/>
      <c r="F18" s="613"/>
      <c r="G18" s="613"/>
      <c r="H18" s="613"/>
      <c r="I18" s="613"/>
      <c r="J18" s="174"/>
      <c r="K18" s="133"/>
    </row>
    <row r="19" spans="1:32" s="39" customFormat="1" ht="24.75" customHeight="1">
      <c r="A19" s="35" t="s">
        <v>334</v>
      </c>
      <c r="B19" s="605" t="s">
        <v>335</v>
      </c>
      <c r="C19" s="605"/>
      <c r="D19" s="605"/>
      <c r="E19" s="605"/>
      <c r="F19" s="605"/>
      <c r="G19" s="605"/>
      <c r="H19" s="605"/>
      <c r="I19" s="605"/>
      <c r="J19" s="132"/>
    </row>
    <row r="20" spans="1:32" s="39" customFormat="1" ht="22.5" customHeight="1">
      <c r="A20" s="35" t="s">
        <v>336</v>
      </c>
      <c r="B20" s="605" t="s">
        <v>337</v>
      </c>
      <c r="C20" s="605"/>
      <c r="D20" s="605"/>
      <c r="E20" s="605"/>
      <c r="F20" s="605"/>
      <c r="G20" s="605"/>
      <c r="H20" s="605"/>
      <c r="I20" s="605"/>
      <c r="J20" s="132"/>
    </row>
    <row r="21" spans="1:32" s="39" customFormat="1" ht="18" customHeight="1">
      <c r="A21" s="35" t="s">
        <v>338</v>
      </c>
      <c r="B21" s="605" t="s">
        <v>339</v>
      </c>
      <c r="C21" s="605"/>
      <c r="D21" s="605"/>
      <c r="E21" s="605"/>
      <c r="F21" s="605"/>
      <c r="G21" s="605"/>
      <c r="H21" s="605"/>
      <c r="I21" s="605"/>
      <c r="J21" s="132"/>
    </row>
    <row r="22" spans="1:32" s="155" customFormat="1" ht="16.5" customHeight="1">
      <c r="A22" s="156"/>
      <c r="B22" s="661" t="s">
        <v>485</v>
      </c>
      <c r="C22" s="662"/>
      <c r="D22" s="662"/>
      <c r="E22" s="662"/>
      <c r="F22" s="662"/>
      <c r="G22" s="662"/>
      <c r="H22" s="662"/>
      <c r="I22" s="662"/>
      <c r="J22" s="662"/>
      <c r="K22" s="662"/>
      <c r="L22" s="662"/>
      <c r="M22" s="662"/>
      <c r="N22" s="662"/>
      <c r="O22" s="662"/>
      <c r="P22" s="662"/>
      <c r="Q22" s="662"/>
      <c r="R22" s="662"/>
      <c r="S22" s="662"/>
      <c r="T22" s="662"/>
      <c r="U22" s="662"/>
      <c r="V22" s="662"/>
      <c r="W22" s="662"/>
      <c r="X22" s="662"/>
      <c r="Y22" s="662"/>
      <c r="Z22" s="662"/>
      <c r="AA22" s="662"/>
      <c r="AB22" s="662"/>
      <c r="AC22" s="662"/>
      <c r="AD22" s="662"/>
      <c r="AE22" s="662"/>
      <c r="AF22" s="196"/>
    </row>
    <row r="23" spans="1:32" s="39" customFormat="1" ht="20.25" customHeight="1">
      <c r="A23" s="177" t="s">
        <v>340</v>
      </c>
      <c r="B23" s="607" t="s">
        <v>341</v>
      </c>
      <c r="C23" s="607"/>
      <c r="D23" s="607"/>
      <c r="E23" s="607"/>
      <c r="F23" s="607"/>
      <c r="G23" s="607"/>
      <c r="H23" s="607"/>
      <c r="I23" s="607"/>
      <c r="J23" s="607"/>
    </row>
    <row r="24" spans="1:32" s="39" customFormat="1" ht="103.5" customHeight="1">
      <c r="A24" s="623" t="s">
        <v>401</v>
      </c>
      <c r="B24" s="623"/>
      <c r="C24" s="623"/>
      <c r="D24" s="623"/>
      <c r="E24" s="623"/>
      <c r="F24" s="623"/>
      <c r="G24" s="623"/>
      <c r="H24" s="623"/>
      <c r="I24" s="623"/>
      <c r="J24" s="623"/>
    </row>
    <row r="25" spans="1:32" s="39" customFormat="1" ht="24" customHeight="1">
      <c r="A25" s="170" t="s">
        <v>342</v>
      </c>
      <c r="B25" s="663" t="s">
        <v>343</v>
      </c>
      <c r="C25" s="663"/>
      <c r="D25" s="663"/>
      <c r="E25" s="663"/>
      <c r="F25" s="663"/>
      <c r="G25" s="663"/>
      <c r="H25" s="663"/>
      <c r="I25" s="663"/>
      <c r="J25" s="164"/>
    </row>
    <row r="26" spans="1:32" s="39" customFormat="1" ht="17.25" customHeight="1">
      <c r="A26" s="167"/>
      <c r="B26" s="157"/>
      <c r="C26" s="197"/>
      <c r="D26" s="197"/>
      <c r="E26" s="198" t="s">
        <v>486</v>
      </c>
      <c r="F26" s="199"/>
      <c r="G26" s="199"/>
      <c r="H26" s="158" t="s">
        <v>344</v>
      </c>
      <c r="I26" s="200"/>
      <c r="J26" s="140"/>
    </row>
    <row r="27" spans="1:32" s="39" customFormat="1" ht="16.5" customHeight="1">
      <c r="A27" s="167"/>
      <c r="B27" s="201"/>
      <c r="C27" s="201"/>
      <c r="D27" s="201"/>
      <c r="E27" s="201" t="s">
        <v>487</v>
      </c>
      <c r="F27" s="201"/>
      <c r="G27" s="201"/>
      <c r="H27" s="201"/>
      <c r="I27" s="201"/>
      <c r="J27" s="140"/>
    </row>
    <row r="28" spans="1:32" s="39" customFormat="1" ht="20.25" customHeight="1">
      <c r="A28" s="167" t="s">
        <v>345</v>
      </c>
      <c r="B28" s="664" t="s">
        <v>430</v>
      </c>
      <c r="C28" s="664"/>
      <c r="D28" s="664"/>
      <c r="E28" s="664"/>
      <c r="F28" s="664"/>
      <c r="G28" s="664"/>
      <c r="H28" s="664"/>
      <c r="I28" s="664"/>
      <c r="J28" s="133"/>
    </row>
    <row r="29" spans="1:32" s="39" customFormat="1" ht="15.75" customHeight="1">
      <c r="A29" s="167"/>
      <c r="B29" s="665" t="s">
        <v>488</v>
      </c>
      <c r="C29" s="665"/>
      <c r="D29" s="665"/>
      <c r="E29" s="665"/>
      <c r="F29" s="665"/>
      <c r="G29" s="665"/>
      <c r="H29" s="665"/>
      <c r="I29" s="665"/>
      <c r="J29" s="133"/>
    </row>
    <row r="30" spans="1:32" s="39" customFormat="1" ht="16.5" customHeight="1">
      <c r="A30" s="167"/>
      <c r="B30" s="664" t="s">
        <v>346</v>
      </c>
      <c r="C30" s="664"/>
      <c r="D30" s="664"/>
      <c r="E30" s="699" t="str">
        <f>E27</f>
        <v>al. Piłsudskiego 8, 90-051 Łódź</v>
      </c>
      <c r="F30" s="699"/>
      <c r="G30" s="699"/>
      <c r="H30" s="699"/>
      <c r="I30" s="699"/>
      <c r="J30" s="133"/>
    </row>
    <row r="31" spans="1:32" s="39" customFormat="1" ht="3.95" customHeight="1">
      <c r="A31" s="167"/>
      <c r="B31" s="178"/>
      <c r="C31" s="178"/>
      <c r="D31" s="178"/>
      <c r="E31" s="165"/>
      <c r="F31" s="165"/>
      <c r="G31" s="165"/>
      <c r="H31" s="165"/>
      <c r="I31" s="165"/>
      <c r="J31" s="133"/>
    </row>
    <row r="32" spans="1:32" s="39" customFormat="1" ht="26.25" customHeight="1">
      <c r="A32" s="35" t="s">
        <v>347</v>
      </c>
      <c r="B32" s="605" t="s">
        <v>348</v>
      </c>
      <c r="C32" s="605"/>
      <c r="D32" s="605"/>
      <c r="E32" s="605"/>
      <c r="F32" s="605"/>
      <c r="G32" s="605"/>
      <c r="H32" s="605"/>
      <c r="I32" s="605"/>
      <c r="J32" s="133"/>
    </row>
    <row r="33" spans="1:32" s="39" customFormat="1" ht="28.5" customHeight="1">
      <c r="A33" s="35"/>
      <c r="B33" s="665" t="s">
        <v>489</v>
      </c>
      <c r="C33" s="665"/>
      <c r="D33" s="665"/>
      <c r="E33" s="620" t="s">
        <v>349</v>
      </c>
      <c r="F33" s="620"/>
      <c r="G33" s="620"/>
      <c r="H33" s="620"/>
      <c r="I33" s="620"/>
      <c r="J33" s="133"/>
    </row>
    <row r="34" spans="1:32" s="39" customFormat="1" ht="23.25" customHeight="1">
      <c r="A34" s="35" t="s">
        <v>350</v>
      </c>
      <c r="B34" s="605" t="s">
        <v>351</v>
      </c>
      <c r="C34" s="605"/>
      <c r="D34" s="605"/>
      <c r="E34" s="605"/>
      <c r="F34" s="605"/>
      <c r="G34" s="605"/>
      <c r="H34" s="605"/>
      <c r="I34" s="605"/>
      <c r="J34" s="133"/>
    </row>
    <row r="35" spans="1:32" s="39" customFormat="1" ht="116.25" customHeight="1">
      <c r="A35" s="35" t="s">
        <v>352</v>
      </c>
      <c r="B35" s="605" t="s">
        <v>437</v>
      </c>
      <c r="C35" s="605"/>
      <c r="D35" s="605"/>
      <c r="E35" s="605"/>
      <c r="F35" s="605"/>
      <c r="G35" s="605"/>
      <c r="H35" s="605"/>
      <c r="I35" s="605"/>
      <c r="J35" s="133"/>
    </row>
    <row r="36" spans="1:32" s="155" customFormat="1" ht="15" customHeight="1">
      <c r="A36" s="134" t="s">
        <v>353</v>
      </c>
      <c r="B36" s="613" t="s">
        <v>330</v>
      </c>
      <c r="C36" s="656"/>
      <c r="D36" s="656"/>
      <c r="E36" s="656"/>
      <c r="F36" s="656"/>
      <c r="G36" s="656"/>
      <c r="H36" s="656"/>
      <c r="I36" s="656"/>
      <c r="J36" s="656"/>
      <c r="K36" s="656"/>
      <c r="L36" s="656"/>
      <c r="M36" s="656"/>
      <c r="N36" s="656"/>
      <c r="O36" s="656"/>
      <c r="P36" s="656"/>
      <c r="Q36" s="656"/>
      <c r="R36" s="656"/>
      <c r="S36" s="656"/>
      <c r="T36" s="656"/>
      <c r="U36" s="656"/>
      <c r="V36" s="656"/>
      <c r="W36" s="656"/>
      <c r="X36" s="656"/>
      <c r="Y36" s="656"/>
      <c r="Z36" s="656"/>
      <c r="AA36" s="656"/>
      <c r="AB36" s="656"/>
      <c r="AC36" s="656"/>
      <c r="AD36" s="656"/>
      <c r="AE36" s="656"/>
      <c r="AF36" s="196"/>
    </row>
    <row r="37" spans="1:32" s="138" customFormat="1" ht="45" customHeight="1">
      <c r="A37" s="134" t="s">
        <v>354</v>
      </c>
      <c r="B37" s="613" t="s">
        <v>332</v>
      </c>
      <c r="C37" s="613"/>
      <c r="D37" s="613"/>
      <c r="E37" s="613"/>
      <c r="F37" s="613"/>
      <c r="G37" s="613"/>
      <c r="H37" s="613"/>
      <c r="I37" s="613"/>
      <c r="J37" s="176"/>
      <c r="K37" s="137"/>
    </row>
    <row r="38" spans="1:32" s="40" customFormat="1" ht="49.5" customHeight="1">
      <c r="A38" s="134" t="s">
        <v>424</v>
      </c>
      <c r="B38" s="657" t="s">
        <v>422</v>
      </c>
      <c r="C38" s="657"/>
      <c r="D38" s="657"/>
      <c r="E38" s="657"/>
      <c r="F38" s="657"/>
      <c r="G38" s="657"/>
      <c r="H38" s="657"/>
      <c r="I38" s="657"/>
      <c r="J38" s="172"/>
      <c r="K38" s="132"/>
    </row>
    <row r="39" spans="1:32" s="39" customFormat="1" ht="27" customHeight="1">
      <c r="A39" s="134"/>
      <c r="B39" s="613" t="s">
        <v>419</v>
      </c>
      <c r="C39" s="613"/>
      <c r="D39" s="613"/>
      <c r="E39" s="613"/>
      <c r="F39" s="613"/>
      <c r="G39" s="613"/>
      <c r="H39" s="613"/>
      <c r="I39" s="613"/>
      <c r="J39" s="174"/>
      <c r="K39" s="133"/>
    </row>
    <row r="40" spans="1:32" s="39" customFormat="1" ht="27" customHeight="1">
      <c r="A40" s="134"/>
      <c r="B40" s="640" t="s">
        <v>420</v>
      </c>
      <c r="C40" s="640"/>
      <c r="D40" s="640"/>
      <c r="E40" s="640"/>
      <c r="F40" s="640"/>
      <c r="G40" s="640"/>
      <c r="H40" s="640"/>
      <c r="I40" s="640"/>
      <c r="J40" s="174"/>
      <c r="K40" s="133"/>
    </row>
    <row r="41" spans="1:32" s="39" customFormat="1" ht="24" customHeight="1">
      <c r="A41" s="134"/>
      <c r="B41" s="613" t="s">
        <v>462</v>
      </c>
      <c r="C41" s="613"/>
      <c r="D41" s="613"/>
      <c r="E41" s="613"/>
      <c r="F41" s="613"/>
      <c r="G41" s="613"/>
      <c r="H41" s="613"/>
      <c r="I41" s="613"/>
      <c r="J41" s="174"/>
      <c r="K41" s="133"/>
    </row>
    <row r="42" spans="1:32" s="39" customFormat="1" ht="24.75" customHeight="1">
      <c r="A42" s="35" t="s">
        <v>356</v>
      </c>
      <c r="B42" s="605" t="s">
        <v>335</v>
      </c>
      <c r="C42" s="605"/>
      <c r="D42" s="605"/>
      <c r="E42" s="605"/>
      <c r="F42" s="605"/>
      <c r="G42" s="605"/>
      <c r="H42" s="605"/>
      <c r="I42" s="605"/>
      <c r="J42" s="132"/>
    </row>
    <row r="43" spans="1:32" s="39" customFormat="1" ht="26.25" customHeight="1">
      <c r="A43" s="35" t="s">
        <v>357</v>
      </c>
      <c r="B43" s="605" t="s">
        <v>337</v>
      </c>
      <c r="C43" s="605"/>
      <c r="D43" s="605"/>
      <c r="E43" s="605"/>
      <c r="F43" s="605"/>
      <c r="G43" s="605"/>
      <c r="H43" s="605"/>
      <c r="I43" s="605"/>
      <c r="J43" s="132"/>
    </row>
    <row r="44" spans="1:32" s="39" customFormat="1" ht="26.25" customHeight="1">
      <c r="A44" s="35" t="s">
        <v>358</v>
      </c>
      <c r="B44" s="605" t="s">
        <v>359</v>
      </c>
      <c r="C44" s="605"/>
      <c r="D44" s="605"/>
      <c r="E44" s="605"/>
      <c r="F44" s="605"/>
      <c r="G44" s="605"/>
      <c r="H44" s="605"/>
      <c r="I44" s="605"/>
      <c r="J44" s="132"/>
    </row>
    <row r="45" spans="1:32" s="39" customFormat="1" ht="24" hidden="1" customHeight="1">
      <c r="A45" s="171"/>
      <c r="B45" s="171"/>
      <c r="C45" s="171"/>
      <c r="D45" s="178"/>
      <c r="E45" s="178"/>
      <c r="F45" s="178"/>
      <c r="G45" s="178"/>
      <c r="H45" s="178"/>
      <c r="I45" s="178"/>
      <c r="J45" s="178"/>
    </row>
    <row r="46" spans="1:32" ht="18" customHeight="1"/>
  </sheetData>
  <sheetProtection sheet="1" formatCells="0" formatRows="0" insertRows="0" deleteRows="0"/>
  <mergeCells count="43">
    <mergeCell ref="B21:I21"/>
    <mergeCell ref="B20:I20"/>
    <mergeCell ref="B34:I34"/>
    <mergeCell ref="B22:AE22"/>
    <mergeCell ref="B23:J23"/>
    <mergeCell ref="B25:I25"/>
    <mergeCell ref="B28:I28"/>
    <mergeCell ref="B29:I29"/>
    <mergeCell ref="B30:D30"/>
    <mergeCell ref="E30:I30"/>
    <mergeCell ref="B32:I32"/>
    <mergeCell ref="B33:D33"/>
    <mergeCell ref="E33:I33"/>
    <mergeCell ref="A24:J24"/>
    <mergeCell ref="A6:J6"/>
    <mergeCell ref="H1:I1"/>
    <mergeCell ref="A2:C2"/>
    <mergeCell ref="B4:E4"/>
    <mergeCell ref="B5:E5"/>
    <mergeCell ref="A3:J3"/>
    <mergeCell ref="A7:I7"/>
    <mergeCell ref="B8:I8"/>
    <mergeCell ref="B9:I9"/>
    <mergeCell ref="B10:I10"/>
    <mergeCell ref="B11:I11"/>
    <mergeCell ref="B12:I12"/>
    <mergeCell ref="B13:AE13"/>
    <mergeCell ref="B14:I14"/>
    <mergeCell ref="B15:I15"/>
    <mergeCell ref="B19:I19"/>
    <mergeCell ref="B16:I16"/>
    <mergeCell ref="B17:I17"/>
    <mergeCell ref="B18:I18"/>
    <mergeCell ref="B44:I44"/>
    <mergeCell ref="B35:I35"/>
    <mergeCell ref="B36:AE36"/>
    <mergeCell ref="B37:I37"/>
    <mergeCell ref="B38:I38"/>
    <mergeCell ref="B42:I42"/>
    <mergeCell ref="B43:I43"/>
    <mergeCell ref="B41:I41"/>
    <mergeCell ref="B39:I39"/>
    <mergeCell ref="B40:I4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Footer>&amp;L&amp;9PROW 2014-2020_19.3/3z&amp;R&amp;9Strona &amp;P z &amp;N</oddFooter>
  </headerFooter>
  <rowBreaks count="1" manualBreakCount="1">
    <brk id="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24</vt:i4>
      </vt:variant>
    </vt:vector>
  </HeadingPairs>
  <TitlesOfParts>
    <vt:vector size="36" baseType="lpstr">
      <vt:lpstr>I_V</vt:lpstr>
      <vt:lpstr>VA_WF</vt:lpstr>
      <vt:lpstr>VI_ZRF</vt:lpstr>
      <vt:lpstr>VII_Wskazn</vt:lpstr>
      <vt:lpstr>VIII_Zal_do_WoP</vt:lpstr>
      <vt:lpstr>IX_Oswiad</vt:lpstr>
      <vt:lpstr>X_OSW_RODO</vt:lpstr>
      <vt:lpstr>XI_Oświadczenie podmiotu</vt:lpstr>
      <vt:lpstr>XII_INFOR_RODO (2)</vt:lpstr>
      <vt:lpstr>Zal_VIII_A14</vt:lpstr>
      <vt:lpstr>Zal_VIII_A15</vt:lpstr>
      <vt:lpstr>Zal_VIII_A16</vt:lpstr>
      <vt:lpstr>I_V!Obszar_wydruku</vt:lpstr>
      <vt:lpstr>IX_Oswiad!Obszar_wydruku</vt:lpstr>
      <vt:lpstr>VA_WF!Obszar_wydruku</vt:lpstr>
      <vt:lpstr>VI_ZRF!Obszar_wydruku</vt:lpstr>
      <vt:lpstr>VII_Wskazn!Obszar_wydruku</vt:lpstr>
      <vt:lpstr>VIII_Zal_do_WoP!Obszar_wydruku</vt:lpstr>
      <vt:lpstr>X_OSW_RODO!Obszar_wydruku</vt:lpstr>
      <vt:lpstr>'XII_INFOR_RODO (2)'!Obszar_wydruku</vt:lpstr>
      <vt:lpstr>Zal_VIII_A14!Obszar_wydruku</vt:lpstr>
      <vt:lpstr>Zal_VIII_A15!Obszar_wydruku</vt:lpstr>
      <vt:lpstr>Zal_VIII_A16!Obszar_wydruku</vt:lpstr>
      <vt:lpstr>Razem_VA_WF</vt:lpstr>
      <vt:lpstr>V_ZRF_Suma_A</vt:lpstr>
      <vt:lpstr>V_ZRF_Suma_B</vt:lpstr>
      <vt:lpstr>V_ZRF_Suma_C</vt:lpstr>
      <vt:lpstr>V_ZRF_Suma_I</vt:lpstr>
      <vt:lpstr>V_ZRF_Suma_II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Kamil Karasiński</cp:lastModifiedBy>
  <cp:lastPrinted>2021-12-13T13:46:51Z</cp:lastPrinted>
  <dcterms:created xsi:type="dcterms:W3CDTF">2007-12-11T11:05:19Z</dcterms:created>
  <dcterms:modified xsi:type="dcterms:W3CDTF">2023-02-06T09:38:55Z</dcterms:modified>
</cp:coreProperties>
</file>