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podejm_dział_gosp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<sst xmlns="http://schemas.openxmlformats.org/spreadsheetml/2006/main" count="1128" uniqueCount="540">
  <si>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</si>
  <si>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</si>
  <si>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</si>
  <si>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</si>
  <si>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</si>
  <si>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</si>
  <si>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</si>
  <si>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</si>
  <si>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</si>
  <si>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</si>
  <si>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</si>
  <si>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</si>
  <si>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</si>
  <si>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</si>
  <si>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</si>
  <si>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</si>
  <si>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</si>
  <si>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</si>
  <si>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</si>
  <si>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</si>
  <si>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</si>
  <si>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</si>
  <si>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</si>
  <si>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</si>
  <si>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</si>
  <si>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</si>
  <si>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</si>
  <si>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</si>
  <si>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</si>
  <si>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</si>
  <si>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</si>
  <si>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</si>
  <si>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</si>
  <si>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</si>
  <si>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</si>
  <si>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</si>
  <si>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</si>
  <si>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</si>
  <si>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</si>
  <si>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</si>
  <si>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</si>
  <si>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</si>
  <si>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</si>
  <si>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</si>
  <si>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</si>
  <si>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</si>
  <si>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</si>
  <si>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</si>
  <si>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</si>
  <si>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</si>
  <si>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</si>
  <si>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</si>
  <si>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</si>
  <si>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</si>
  <si>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</si>
  <si>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</si>
  <si>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</si>
  <si>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</si>
  <si>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</si>
  <si>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</si>
  <si>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</si>
  <si>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</si>
  <si>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</si>
  <si>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</si>
  <si>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</si>
  <si>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</si>
  <si>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</si>
  <si>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</si>
  <si>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</si>
  <si>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</si>
  <si>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</si>
  <si>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</si>
  <si>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</si>
  <si>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</si>
  <si>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</si>
  <si>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</si>
  <si>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</si>
  <si>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</si>
  <si>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</si>
  <si>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</si>
  <si>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</si>
  <si>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</si>
  <si>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</si>
  <si>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</si>
  <si>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</si>
  <si>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</si>
  <si>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</si>
  <si>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</si>
  <si>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</si>
  <si>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</si>
  <si>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</si>
  <si>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</si>
  <si>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</si>
  <si>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</si>
  <si>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</si>
  <si>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</si>
  <si>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</si>
  <si>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</si>
  <si>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</si>
  <si>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</si>
  <si>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</si>
  <si>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</si>
  <si>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</si>
  <si>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</si>
  <si>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</si>
  <si>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</si>
  <si>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</si>
  <si>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</si>
  <si>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</si>
  <si>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</si>
  <si>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</si>
  <si>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</si>
  <si>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</si>
  <si>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</si>
  <si>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</si>
  <si>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</si>
  <si>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</si>
  <si>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</si>
  <si>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</si>
  <si>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</si>
  <si>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</si>
  <si>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</si>
  <si>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</si>
  <si>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</si>
  <si>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</si>
  <si>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</si>
  <si>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</si>
  <si>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</si>
  <si>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</si>
  <si>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</si>
  <si>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</si>
  <si>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</si>
  <si>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</si>
  <si>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</si>
  <si>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</si>
  <si>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</si>
  <si>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</si>
  <si>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</si>
  <si>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</si>
  <si>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</si>
  <si>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</si>
  <si>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</si>
  <si>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</si>
  <si>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</si>
  <si>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</si>
  <si>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</si>
  <si>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</si>
  <si>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</si>
  <si>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</si>
  <si>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</si>
  <si>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</si>
  <si>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</si>
  <si>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</si>
  <si>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</si>
  <si>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</si>
  <si>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</si>
  <si>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</si>
  <si>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</si>
  <si>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</si>
  <si>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</si>
  <si>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</si>
  <si>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</si>
  <si>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</si>
  <si>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</si>
  <si>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</si>
  <si>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</si>
  <si>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</si>
  <si>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</si>
  <si>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</si>
  <si>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</si>
  <si>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</si>
  <si>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</si>
  <si>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</si>
  <si>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</si>
  <si>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</si>
  <si>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</si>
  <si>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</si>
  <si>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</si>
  <si>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</si>
  <si>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</si>
  <si>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</si>
  <si>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</si>
  <si>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</si>
  <si>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</si>
  <si>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</si>
  <si>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</si>
  <si>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</si>
  <si>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</si>
  <si>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</si>
  <si>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</si>
  <si>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</si>
  <si>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</si>
  <si>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</si>
  <si>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</si>
  <si>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</si>
  <si>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</si>
  <si>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</si>
  <si>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</si>
  <si>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</si>
  <si>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</si>
  <si>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</si>
  <si>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</si>
  <si>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</si>
  <si>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</si>
  <si>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</si>
  <si>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</si>
  <si>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</si>
  <si>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</si>
  <si>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</si>
  <si>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</si>
  <si>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</si>
  <si>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</si>
  <si>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</si>
  <si>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</si>
  <si>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</si>
  <si>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</si>
  <si>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</si>
  <si>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</si>
  <si>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</si>
  <si>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</si>
  <si>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</si>
  <si>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</si>
  <si>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</si>
  <si>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</si>
  <si>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</si>
  <si>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</si>
  <si>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</si>
  <si>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</si>
  <si>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</si>
  <si>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</si>
  <si>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</si>
  <si>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</si>
  <si>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</si>
  <si>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</si>
  <si>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</si>
  <si>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</si>
  <si>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</si>
  <si>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</si>
  <si>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</si>
  <si>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</si>
  <si>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</si>
  <si>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</si>
  <si>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</si>
  <si>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</si>
  <si>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</si>
  <si>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</si>
  <si>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</si>
  <si>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</si>
  <si>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</si>
  <si>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</si>
  <si>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</si>
  <si>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</si>
  <si>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</si>
  <si>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</si>
  <si>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</si>
  <si>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</si>
  <si>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</si>
  <si>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</si>
  <si>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</si>
  <si>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</si>
  <si>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</si>
  <si>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</si>
  <si>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</si>
  <si>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</si>
  <si>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</si>
  <si>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</si>
  <si>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</si>
  <si>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</si>
  <si>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</si>
  <si>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</si>
  <si>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</si>
  <si>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</si>
  <si>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</si>
  <si>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</si>
  <si>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</si>
  <si>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</si>
  <si>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</si>
  <si>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</si>
  <si>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</si>
  <si>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</si>
  <si>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</si>
  <si>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</si>
  <si>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</si>
  <si>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</si>
  <si>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</si>
  <si>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</si>
  <si>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</si>
  <si>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</si>
  <si>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</si>
  <si>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</si>
  <si>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</si>
  <si>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</si>
  <si>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</si>
  <si>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</si>
  <si>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</si>
  <si>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</si>
  <si>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</si>
  <si>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</si>
  <si>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</si>
  <si>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</si>
  <si>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</si>
  <si>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</si>
  <si>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</si>
  <si>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</si>
  <si>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</si>
  <si>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</si>
  <si>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</si>
  <si>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</si>
  <si>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</si>
  <si>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</si>
  <si>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</si>
  <si>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</si>
  <si>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</si>
  <si>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</si>
  <si>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</si>
  <si>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</si>
  <si>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</si>
  <si>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</si>
  <si>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</si>
  <si>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</si>
  <si>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</si>
  <si>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</si>
  <si>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</si>
  <si>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</si>
  <si>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</si>
  <si>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</si>
  <si>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</si>
  <si>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</si>
  <si>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</si>
  <si>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</si>
  <si>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</si>
  <si>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</si>
  <si>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</si>
  <si>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</si>
  <si>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</si>
  <si>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</si>
  <si>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</si>
  <si>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</si>
  <si>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</si>
  <si>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</si>
  <si>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</si>
  <si>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</si>
  <si>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</si>
  <si>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</si>
  <si>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</si>
  <si>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</si>
  <si>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</si>
  <si>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</si>
  <si>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</si>
  <si>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</si>
  <si>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</si>
  <si>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</si>
  <si>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</si>
  <si>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</si>
  <si>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</si>
  <si>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</si>
  <si>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</si>
  <si>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</si>
  <si>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</si>
  <si>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</si>
  <si>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</si>
  <si>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</si>
  <si>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</si>
  <si>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</si>
  <si>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</si>
  <si>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</si>
  <si>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</si>
  <si>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</si>
  <si>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</si>
  <si>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</si>
  <si>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</si>
  <si>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</si>
  <si>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</si>
  <si>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</si>
  <si>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</si>
  <si>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</si>
  <si>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</si>
  <si>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</si>
  <si>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</si>
  <si>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</si>
  <si>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</si>
  <si>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</si>
  <si>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</si>
  <si>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</si>
  <si>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</si>
  <si>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</si>
  <si>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</si>
  <si>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</si>
  <si>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</si>
  <si>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</si>
  <si>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</si>
  <si>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</si>
  <si>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</si>
  <si>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</si>
  <si>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</si>
  <si>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</si>
  <si>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</si>
  <si>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</si>
  <si>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</si>
  <si>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</si>
  <si>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</si>
  <si>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</si>
  <si>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</si>
  <si>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</si>
  <si>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</si>
  <si>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</si>
  <si>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</si>
  <si>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</si>
  <si>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</si>
  <si>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</si>
  <si>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</si>
  <si>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</si>
  <si>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</si>
  <si>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</si>
  <si>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</si>
  <si>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</si>
  <si>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</si>
  <si>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</si>
  <si>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</si>
  <si>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</si>
  <si>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</si>
  <si>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</si>
  <si>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</si>
  <si>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</si>
  <si>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</si>
  <si>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</si>
  <si>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</si>
  <si>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</si>
  <si>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</si>
  <si>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</si>
  <si>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</si>
  <si>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</si>
  <si>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</si>
  <si>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</si>
  <si>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</si>
  <si>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</si>
  <si>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</si>
  <si>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</si>
  <si>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</si>
  <si>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</si>
  <si>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</si>
  <si>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</si>
  <si>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</si>
  <si>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</si>
  <si>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</si>
  <si>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</si>
  <si>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</si>
  <si>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</si>
  <si>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</si>
  <si>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</si>
  <si>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</si>
  <si>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</si>
  <si>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</si>
  <si>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</si>
  <si>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</si>
  <si>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</si>
  <si>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</si>
  <si>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</si>
  <si>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</si>
  <si>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</si>
  <si>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</si>
  <si>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</si>
  <si>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</si>
  <si>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</si>
  <si>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</si>
  <si>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</si>
  <si>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</si>
  <si>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</si>
  <si>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</si>
  <si>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</si>
  <si>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</si>
  <si>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</si>
  <si>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</si>
  <si>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</si>
  <si>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</si>
  <si>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</si>
  <si>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</si>
  <si>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</si>
  <si>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</si>
  <si>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</si>
  <si>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</si>
  <si>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</si>
  <si>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</si>
  <si>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</si>
  <si>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</si>
  <si>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</si>
  <si>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</si>
  <si>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</si>
  <si>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</si>
  <si>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</si>
  <si>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</si>
  <si>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</si>
  <si>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</si>
  <si>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</si>
  <si>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</si>
  <si>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</si>
  <si>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</si>
  <si>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</si>
  <si>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</si>
  <si>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</si>
  <si>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</si>
  <si>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</si>
  <si>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</si>
  <si>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</si>
  <si>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</si>
  <si>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</si>
  <si>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</si>
  <si>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</si>
  <si>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</si>
  <si>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</si>
  <si>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</si>
  <si>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</si>
  <si>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</si>
  <si>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</si>
  <si>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</si>
  <si>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</si>
  <si>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</si>
  <si>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</si>
  <si>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</si>
  <si>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</si>
  <si>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</si>
  <si>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</si>
  <si>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</si>
  <si>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</si>
  <si>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</si>
  <si>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</si>
  <si>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</si>
  <si>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</si>
  <si>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</si>
  <si>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</si>
  <si>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</si>
  <si>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</si>
  <si>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</si>
  <si>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</si>
  <si>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lgd@dolinagrabi.pl</t>
  </si>
  <si>
    <t>„Dolina rzeki Grabi”</t>
  </si>
  <si>
    <t>nie dotyczy</t>
  </si>
  <si>
    <t>- Samorządu Województwa Łódzkiego</t>
  </si>
  <si>
    <t>- Lokalnej Grupy Działania</t>
  </si>
  <si>
    <t>Plac 11 Listopada 1, 98-100 Łask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</si>
</sst>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6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Q7" sqref="Q7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15.95" customHeight="1">
      <c r="A2" s="448" t="s">
        <v>448</v>
      </c>
      <c r="B2" s="448"/>
      <c r="C2" s="448"/>
      <c r="D2" s="448"/>
      <c r="E2" s="448"/>
      <c r="F2" s="448"/>
      <c r="G2" s="448"/>
      <c r="H2" s="448"/>
      <c r="I2" s="448"/>
      <c r="K2" s="138"/>
      <c r="L2" s="138"/>
      <c r="M2" s="198" t="s">
        <v>38</v>
      </c>
      <c r="N2" s="402" t="s">
        <v>145</v>
      </c>
      <c r="O2" s="403"/>
    </row>
    <row r="3" spans="1:15" ht="69.95" customHeight="1">
      <c r="A3" s="448"/>
      <c r="B3" s="448"/>
      <c r="C3" s="448"/>
      <c r="D3" s="448"/>
      <c r="E3" s="448"/>
      <c r="F3" s="448"/>
      <c r="G3" s="448"/>
      <c r="H3" s="448"/>
      <c r="I3" s="448"/>
      <c r="J3" s="279"/>
      <c r="K3" s="404"/>
      <c r="L3" s="404"/>
      <c r="M3" s="404"/>
      <c r="N3" s="404"/>
      <c r="O3" s="404"/>
    </row>
    <row r="4" spans="1:15" ht="24" customHeight="1">
      <c r="A4" s="448"/>
      <c r="B4" s="448"/>
      <c r="C4" s="448"/>
      <c r="D4" s="448"/>
      <c r="E4" s="448"/>
      <c r="F4" s="448"/>
      <c r="G4" s="448"/>
      <c r="H4" s="448"/>
      <c r="I4" s="448"/>
      <c r="J4" s="279"/>
      <c r="K4" s="393" t="s">
        <v>54</v>
      </c>
      <c r="L4" s="393"/>
      <c r="M4" s="393"/>
      <c r="N4" s="393"/>
      <c r="O4" s="393"/>
    </row>
    <row r="5" spans="1:15" s="39" customFormat="1" ht="21.95" customHeight="1">
      <c r="A5" s="448"/>
      <c r="B5" s="448"/>
      <c r="C5" s="448"/>
      <c r="D5" s="448"/>
      <c r="E5" s="448"/>
      <c r="F5" s="448"/>
      <c r="G5" s="448"/>
      <c r="H5" s="448"/>
      <c r="I5" s="448"/>
      <c r="J5" s="279"/>
      <c r="K5" s="399" t="s">
        <v>327</v>
      </c>
      <c r="L5" s="399"/>
      <c r="M5" s="309"/>
      <c r="N5" s="200"/>
    </row>
    <row r="6" spans="1:15" s="39" customFormat="1" ht="27" customHeight="1">
      <c r="A6" s="448"/>
      <c r="B6" s="448"/>
      <c r="C6" s="448"/>
      <c r="D6" s="448"/>
      <c r="E6" s="448"/>
      <c r="F6" s="448"/>
      <c r="G6" s="448"/>
      <c r="H6" s="448"/>
      <c r="I6" s="448"/>
      <c r="J6" s="279"/>
      <c r="K6" s="400"/>
      <c r="L6" s="400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6"/>
      <c r="L7" s="417"/>
      <c r="M7" s="405"/>
      <c r="N7" s="406"/>
      <c r="O7" s="406"/>
    </row>
    <row r="8" spans="1:15" ht="9.9499999999999993" customHeight="1">
      <c r="A8" s="393" t="s">
        <v>105</v>
      </c>
      <c r="B8" s="393"/>
      <c r="C8" s="393"/>
      <c r="D8" s="393"/>
      <c r="E8" s="393"/>
      <c r="F8" s="393"/>
      <c r="G8" s="393"/>
      <c r="H8" s="393"/>
      <c r="I8" s="393"/>
      <c r="J8" s="282"/>
      <c r="K8" s="415" t="s">
        <v>328</v>
      </c>
      <c r="L8" s="415"/>
      <c r="M8" s="407" t="s">
        <v>331</v>
      </c>
      <c r="N8" s="407"/>
      <c r="O8" s="407"/>
    </row>
    <row r="9" spans="1:15" ht="12" customHeight="1">
      <c r="A9" s="393"/>
      <c r="B9" s="393"/>
      <c r="C9" s="393"/>
      <c r="D9" s="393"/>
      <c r="E9" s="393"/>
      <c r="F9" s="393"/>
      <c r="G9" s="393"/>
      <c r="H9" s="393"/>
      <c r="I9" s="393"/>
      <c r="J9" s="282"/>
      <c r="K9" s="458" t="s">
        <v>329</v>
      </c>
      <c r="L9" s="458"/>
      <c r="M9" s="458"/>
      <c r="N9" s="458"/>
    </row>
    <row r="10" spans="1:15" s="41" customFormat="1" ht="24" customHeight="1">
      <c r="A10" s="409" t="s">
        <v>326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15" ht="36" customHeight="1">
      <c r="A11" s="408"/>
      <c r="B11" s="408"/>
      <c r="C11" s="408"/>
      <c r="D11" s="408"/>
      <c r="E11" s="408"/>
      <c r="F11" s="408"/>
      <c r="G11" s="408"/>
      <c r="H11" s="408"/>
      <c r="I11" s="408"/>
      <c r="J11" s="175"/>
      <c r="K11" s="414"/>
      <c r="L11" s="414"/>
      <c r="M11" s="414"/>
      <c r="N11" s="414"/>
    </row>
    <row r="12" spans="1:15" ht="21.95" customHeight="1">
      <c r="A12" s="393" t="s">
        <v>58</v>
      </c>
      <c r="B12" s="393"/>
      <c r="C12" s="393"/>
      <c r="D12" s="393"/>
      <c r="E12" s="393"/>
      <c r="F12" s="393"/>
      <c r="G12" s="393"/>
      <c r="H12" s="393"/>
      <c r="I12" s="393"/>
      <c r="J12" s="282"/>
      <c r="K12" s="410"/>
      <c r="L12" s="410"/>
      <c r="M12" s="410"/>
      <c r="N12" s="410"/>
      <c r="O12" s="410"/>
    </row>
    <row r="13" spans="1:15" ht="21.95" customHeight="1">
      <c r="A13" s="386" t="s">
        <v>107</v>
      </c>
      <c r="B13" s="386"/>
      <c r="C13" s="386"/>
      <c r="D13" s="197"/>
      <c r="E13" s="283"/>
      <c r="F13" s="283"/>
      <c r="G13" s="283"/>
      <c r="H13" s="283"/>
      <c r="I13" s="283"/>
      <c r="J13" s="283"/>
      <c r="K13" s="393" t="s">
        <v>121</v>
      </c>
      <c r="L13" s="393"/>
      <c r="M13" s="393"/>
      <c r="N13" s="393"/>
      <c r="O13" s="393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1" t="s">
        <v>49</v>
      </c>
      <c r="B15" s="412"/>
      <c r="C15" s="412"/>
      <c r="D15" s="412"/>
      <c r="E15" s="412"/>
      <c r="F15" s="412"/>
      <c r="G15" s="412"/>
      <c r="H15" s="412"/>
      <c r="I15" s="413"/>
      <c r="J15" s="280"/>
      <c r="K15" s="399" t="s">
        <v>327</v>
      </c>
      <c r="L15" s="399"/>
      <c r="M15" s="323"/>
      <c r="N15" s="137"/>
    </row>
    <row r="16" spans="1:15" s="39" customFormat="1" ht="27" customHeight="1">
      <c r="A16" s="387"/>
      <c r="B16" s="388"/>
      <c r="C16" s="388"/>
      <c r="D16" s="388"/>
      <c r="E16" s="388"/>
      <c r="F16" s="388"/>
      <c r="G16" s="388"/>
      <c r="H16" s="388"/>
      <c r="I16" s="389"/>
      <c r="J16" s="175"/>
      <c r="K16" s="399"/>
      <c r="L16" s="399"/>
      <c r="M16" s="137"/>
      <c r="N16" s="137"/>
    </row>
    <row r="17" spans="1:17" ht="21.95" customHeight="1">
      <c r="A17" s="387"/>
      <c r="B17" s="388"/>
      <c r="C17" s="388"/>
      <c r="D17" s="388"/>
      <c r="E17" s="388"/>
      <c r="F17" s="388"/>
      <c r="G17" s="388"/>
      <c r="H17" s="388"/>
      <c r="I17" s="389"/>
      <c r="J17" s="174"/>
      <c r="K17" s="397"/>
      <c r="L17" s="398"/>
      <c r="M17" s="394"/>
      <c r="N17" s="395"/>
      <c r="O17" s="395"/>
    </row>
    <row r="18" spans="1:17" ht="9.9499999999999993" customHeight="1">
      <c r="A18" s="387"/>
      <c r="B18" s="388"/>
      <c r="C18" s="388"/>
      <c r="D18" s="388"/>
      <c r="E18" s="388"/>
      <c r="F18" s="388"/>
      <c r="G18" s="388"/>
      <c r="H18" s="388"/>
      <c r="I18" s="389"/>
      <c r="J18" s="175"/>
      <c r="K18" s="407" t="s">
        <v>330</v>
      </c>
      <c r="L18" s="407"/>
      <c r="M18" s="457" t="s">
        <v>331</v>
      </c>
      <c r="N18" s="457"/>
      <c r="O18" s="457"/>
    </row>
    <row r="19" spans="1:17" ht="12" customHeight="1">
      <c r="A19" s="390"/>
      <c r="B19" s="391"/>
      <c r="C19" s="391"/>
      <c r="D19" s="391"/>
      <c r="E19" s="391"/>
      <c r="F19" s="391"/>
      <c r="G19" s="391"/>
      <c r="H19" s="391"/>
      <c r="I19" s="392"/>
      <c r="J19" s="175"/>
      <c r="K19" s="393" t="s">
        <v>332</v>
      </c>
      <c r="L19" s="393"/>
      <c r="M19" s="393"/>
      <c r="N19" s="393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6" t="s">
        <v>50</v>
      </c>
      <c r="B21" s="386"/>
      <c r="C21" s="386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6" t="s">
        <v>77</v>
      </c>
      <c r="B23" s="386"/>
      <c r="C23" s="386"/>
      <c r="D23" s="181" t="s">
        <v>25</v>
      </c>
      <c r="E23" s="397"/>
      <c r="F23" s="398"/>
      <c r="G23" s="175"/>
      <c r="H23" s="181" t="s">
        <v>26</v>
      </c>
      <c r="I23" s="397"/>
      <c r="J23" s="398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3"/>
      <c r="F24" s="393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6" t="s">
        <v>106</v>
      </c>
      <c r="B25" s="386"/>
      <c r="C25" s="386"/>
      <c r="D25" s="386"/>
      <c r="E25" s="386"/>
      <c r="F25" s="386"/>
      <c r="G25" s="386"/>
      <c r="H25" s="386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1" t="s">
        <v>56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3"/>
    </row>
    <row r="28" spans="1:17" ht="44.1" customHeight="1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8"/>
    </row>
    <row r="29" spans="1:17" ht="15.95" customHeight="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9" t="s">
        <v>209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6" t="s">
        <v>42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</row>
    <row r="34" spans="1:17" ht="3.95" customHeight="1">
      <c r="A34" s="205"/>
      <c r="B34" s="281"/>
      <c r="C34" s="84"/>
      <c r="D34" s="84"/>
      <c r="E34" s="86"/>
      <c r="F34" s="456"/>
      <c r="G34" s="456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01" t="s">
        <v>44</v>
      </c>
      <c r="G35" s="401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4" t="s">
        <v>51</v>
      </c>
      <c r="D37" s="445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11" t="s">
        <v>154</v>
      </c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3"/>
    </row>
    <row r="40" spans="1:17" ht="126" customHeight="1">
      <c r="A40" s="450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</row>
    <row r="41" spans="1:17" ht="15.95" customHeight="1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Q41" s="210" t="s">
        <v>261</v>
      </c>
    </row>
    <row r="42" spans="1:17" ht="32.1" customHeight="1">
      <c r="A42" s="449" t="s">
        <v>515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7" t="s">
        <v>243</v>
      </c>
      <c r="B44" s="437"/>
      <c r="C44" s="437"/>
      <c r="D44" s="437"/>
      <c r="E44" s="437"/>
      <c r="F44" s="437"/>
      <c r="G44" s="437"/>
      <c r="H44" s="437"/>
      <c r="I44" s="437"/>
      <c r="J44" s="43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6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</row>
    <row r="46" spans="1:17" s="2" customFormat="1" ht="20.100000000000001" customHeight="1">
      <c r="A46" s="437" t="s">
        <v>118</v>
      </c>
      <c r="B46" s="437"/>
      <c r="C46" s="437"/>
      <c r="D46" s="437"/>
      <c r="E46" s="437"/>
      <c r="F46" s="437"/>
      <c r="G46" s="437"/>
      <c r="H46" s="43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3" t="s">
        <v>151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5"/>
    </row>
    <row r="49" spans="1:17" s="2" customFormat="1" ht="56.1" customHeight="1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</row>
    <row r="50" spans="1:17" s="2" customFormat="1" ht="15.95" customHeight="1">
      <c r="A50" s="441"/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3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7" t="s">
        <v>164</v>
      </c>
      <c r="B52" s="437"/>
      <c r="C52" s="437"/>
      <c r="D52" s="437"/>
      <c r="E52" s="437"/>
      <c r="F52" s="437"/>
      <c r="G52" s="437"/>
      <c r="H52" s="437"/>
      <c r="I52" s="437"/>
      <c r="J52" s="43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6" t="s">
        <v>304</v>
      </c>
      <c r="B54" s="386"/>
      <c r="C54" s="386"/>
      <c r="D54" s="386"/>
      <c r="E54" s="386"/>
      <c r="F54" s="386"/>
      <c r="G54" s="386"/>
      <c r="H54" s="386"/>
      <c r="I54" s="386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6" t="s">
        <v>71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283"/>
    </row>
    <row r="57" spans="1:17" ht="20.100000000000001" customHeight="1">
      <c r="A57" s="432" t="s">
        <v>204</v>
      </c>
      <c r="B57" s="432"/>
      <c r="C57" s="432"/>
      <c r="D57" s="432"/>
      <c r="E57" s="432"/>
      <c r="F57" s="432"/>
      <c r="G57" s="432"/>
      <c r="H57" s="432"/>
      <c r="I57" s="432"/>
      <c r="J57" s="43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6" t="s">
        <v>72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175"/>
    </row>
    <row r="60" spans="1:17" ht="20.100000000000001" customHeight="1">
      <c r="A60" s="396" t="s">
        <v>205</v>
      </c>
      <c r="B60" s="396"/>
      <c r="C60" s="396"/>
      <c r="D60" s="396"/>
      <c r="E60" s="396"/>
      <c r="F60" s="396"/>
      <c r="G60" s="396"/>
      <c r="H60" s="396"/>
      <c r="I60" s="396"/>
      <c r="J60" s="396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6"/>
      <c r="B61" s="396"/>
      <c r="C61" s="396"/>
      <c r="D61" s="396"/>
      <c r="E61" s="396"/>
      <c r="F61" s="396"/>
      <c r="G61" s="396"/>
      <c r="H61" s="396"/>
      <c r="I61" s="396"/>
      <c r="J61" s="396"/>
      <c r="K61" s="283"/>
      <c r="L61" s="283"/>
      <c r="M61" s="283"/>
      <c r="N61" s="283"/>
    </row>
    <row r="62" spans="1:17" ht="20.100000000000001" customHeight="1">
      <c r="A62" s="396" t="s">
        <v>206</v>
      </c>
      <c r="B62" s="396"/>
      <c r="C62" s="396"/>
      <c r="D62" s="396"/>
      <c r="E62" s="396"/>
      <c r="F62" s="396"/>
      <c r="G62" s="396"/>
      <c r="H62" s="396"/>
      <c r="I62" s="396"/>
      <c r="J62" s="396"/>
      <c r="K62" s="211" t="s">
        <v>8</v>
      </c>
      <c r="L62" s="212" t="s">
        <v>120</v>
      </c>
      <c r="M62" s="283"/>
      <c r="N62" s="175"/>
    </row>
    <row r="63" spans="1:17" ht="12" customHeight="1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283"/>
      <c r="L63" s="283"/>
      <c r="M63" s="283"/>
      <c r="N63" s="48"/>
    </row>
    <row r="64" spans="1:17" ht="20.100000000000001" customHeight="1">
      <c r="A64" s="396" t="s">
        <v>207</v>
      </c>
      <c r="B64" s="396"/>
      <c r="C64" s="396"/>
      <c r="D64" s="396"/>
      <c r="E64" s="396"/>
      <c r="F64" s="396"/>
      <c r="G64" s="396"/>
      <c r="H64" s="396"/>
      <c r="I64" s="396"/>
      <c r="J64" s="396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283"/>
      <c r="L65" s="283"/>
      <c r="M65" s="283"/>
      <c r="N65" s="48"/>
    </row>
    <row r="66" spans="1:15" s="39" customFormat="1" ht="18" customHeight="1">
      <c r="A66" s="421" t="s">
        <v>73</v>
      </c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1"/>
      <c r="M66" s="421"/>
      <c r="N66" s="421"/>
    </row>
    <row r="67" spans="1:15" s="39" customFormat="1" ht="20.100000000000001" customHeight="1">
      <c r="A67" s="386" t="s">
        <v>122</v>
      </c>
      <c r="B67" s="386"/>
      <c r="C67" s="386"/>
      <c r="D67" s="386"/>
      <c r="E67" s="386"/>
      <c r="F67" s="386"/>
      <c r="G67" s="386"/>
      <c r="H67" s="386"/>
      <c r="I67" s="397"/>
      <c r="J67" s="398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2"/>
      <c r="J69" s="423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6" t="s">
        <v>75</v>
      </c>
      <c r="B71" s="386"/>
      <c r="C71" s="386"/>
      <c r="D71" s="386"/>
      <c r="E71" s="175"/>
      <c r="F71" s="175"/>
      <c r="G71" s="175"/>
      <c r="H71" s="175"/>
      <c r="I71" s="424"/>
      <c r="J71" s="425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6" t="s">
        <v>213</v>
      </c>
      <c r="B73" s="386"/>
      <c r="C73" s="386"/>
      <c r="D73" s="386"/>
      <c r="E73" s="386"/>
      <c r="F73" s="386"/>
      <c r="G73" s="386"/>
      <c r="H73" s="175"/>
      <c r="I73" s="419"/>
      <c r="J73" s="420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6" t="s">
        <v>76</v>
      </c>
      <c r="B75" s="386"/>
      <c r="C75" s="386"/>
      <c r="D75" s="386"/>
      <c r="E75" s="386"/>
      <c r="F75" s="386"/>
      <c r="G75" s="386"/>
      <c r="H75" s="386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8" t="s">
        <v>333</v>
      </c>
      <c r="B77" s="418"/>
      <c r="C77" s="418"/>
      <c r="D77" s="418"/>
      <c r="E77" s="418"/>
      <c r="F77" s="418"/>
      <c r="G77" s="418"/>
      <c r="H77" s="418"/>
      <c r="I77" s="418"/>
      <c r="J77" s="418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6"/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125"/>
      <c r="AA2" s="125"/>
      <c r="AB2" s="125"/>
      <c r="AC2" s="125"/>
      <c r="AD2" s="125"/>
      <c r="AE2" s="837" t="s">
        <v>145</v>
      </c>
      <c r="AF2" s="838"/>
      <c r="AG2" s="838"/>
      <c r="AH2" s="838"/>
      <c r="AI2" s="839"/>
      <c r="AJ2" s="125"/>
    </row>
    <row r="3" spans="1:36" ht="2.4500000000000002" customHeight="1">
      <c r="A3" s="810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0"/>
      <c r="AF3" s="810"/>
      <c r="AG3" s="810"/>
      <c r="AH3" s="810"/>
      <c r="AI3" s="810"/>
      <c r="AJ3" s="810"/>
    </row>
    <row r="4" spans="1:36" ht="36" customHeight="1">
      <c r="A4" s="840" t="s">
        <v>210</v>
      </c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</row>
    <row r="5" spans="1:36" ht="6.6" hidden="1" customHeight="1">
      <c r="A5" s="842"/>
      <c r="B5" s="843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844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4"/>
      <c r="AD5" s="844"/>
      <c r="AE5" s="844"/>
      <c r="AF5" s="844"/>
      <c r="AG5" s="844"/>
      <c r="AH5" s="844"/>
      <c r="AI5" s="844"/>
      <c r="AJ5" s="844"/>
    </row>
    <row r="6" spans="1:36" ht="60" customHeight="1">
      <c r="A6" s="8"/>
      <c r="B6" s="802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  <c r="N6" s="803"/>
      <c r="O6" s="803"/>
      <c r="P6" s="803"/>
      <c r="Q6" s="803"/>
      <c r="R6" s="803"/>
      <c r="S6" s="803"/>
      <c r="T6" s="803"/>
      <c r="U6" s="803"/>
      <c r="V6" s="803"/>
      <c r="W6" s="803"/>
      <c r="X6" s="803"/>
      <c r="Y6" s="803"/>
      <c r="Z6" s="803"/>
      <c r="AA6" s="803"/>
      <c r="AB6" s="803"/>
      <c r="AC6" s="803"/>
      <c r="AD6" s="803"/>
      <c r="AE6" s="803"/>
      <c r="AF6" s="803"/>
      <c r="AG6" s="803"/>
      <c r="AH6" s="803"/>
      <c r="AI6" s="804"/>
      <c r="AJ6" s="8"/>
    </row>
    <row r="7" spans="1:36">
      <c r="A7" s="8"/>
      <c r="B7" s="805"/>
      <c r="C7" s="806"/>
      <c r="D7" s="806"/>
      <c r="E7" s="806"/>
      <c r="F7" s="806"/>
      <c r="G7" s="806"/>
      <c r="H7" s="806"/>
      <c r="I7" s="806"/>
      <c r="J7" s="806"/>
      <c r="K7" s="806"/>
      <c r="L7" s="806"/>
      <c r="M7" s="806"/>
      <c r="N7" s="806"/>
      <c r="O7" s="806"/>
      <c r="P7" s="806"/>
      <c r="Q7" s="806"/>
      <c r="R7" s="806"/>
      <c r="S7" s="806"/>
      <c r="T7" s="806"/>
      <c r="U7" s="806"/>
      <c r="V7" s="806"/>
      <c r="W7" s="806"/>
      <c r="X7" s="806"/>
      <c r="Y7" s="806"/>
      <c r="Z7" s="806"/>
      <c r="AA7" s="806"/>
      <c r="AB7" s="806"/>
      <c r="AC7" s="806"/>
      <c r="AD7" s="806"/>
      <c r="AE7" s="806"/>
      <c r="AF7" s="806"/>
      <c r="AG7" s="806"/>
      <c r="AH7" s="806"/>
      <c r="AI7" s="807"/>
      <c r="AJ7" s="8"/>
    </row>
    <row r="8" spans="1:36" ht="13.5" customHeight="1">
      <c r="A8" s="8"/>
      <c r="B8" s="808" t="s">
        <v>321</v>
      </c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8"/>
      <c r="O8" s="808"/>
      <c r="P8" s="808"/>
      <c r="Q8" s="808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10"/>
      <c r="AC8" s="810"/>
      <c r="AD8" s="810"/>
      <c r="AE8" s="810"/>
      <c r="AF8" s="810"/>
      <c r="AG8" s="810"/>
      <c r="AH8" s="810"/>
      <c r="AI8" s="810"/>
      <c r="AJ8" s="8"/>
    </row>
    <row r="9" spans="1:36" ht="6" customHeight="1">
      <c r="A9" s="8"/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1"/>
      <c r="M9" s="811"/>
      <c r="N9" s="811"/>
      <c r="O9" s="811"/>
      <c r="P9" s="811"/>
      <c r="Q9" s="811"/>
      <c r="R9" s="811"/>
      <c r="S9" s="811"/>
      <c r="T9" s="811"/>
      <c r="U9" s="811"/>
      <c r="V9" s="811"/>
      <c r="W9" s="811"/>
      <c r="X9" s="811"/>
      <c r="Y9" s="811"/>
      <c r="Z9" s="811"/>
      <c r="AA9" s="811"/>
      <c r="AB9" s="810"/>
      <c r="AC9" s="810"/>
      <c r="AD9" s="810"/>
      <c r="AE9" s="810"/>
      <c r="AF9" s="810"/>
      <c r="AG9" s="810"/>
      <c r="AH9" s="810"/>
      <c r="AI9" s="810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5" t="s">
        <v>81</v>
      </c>
      <c r="C11" s="835"/>
      <c r="D11" s="835"/>
      <c r="E11" s="835"/>
      <c r="F11" s="835"/>
      <c r="G11" s="835"/>
      <c r="H11" s="835"/>
      <c r="I11" s="835"/>
      <c r="J11" s="835"/>
      <c r="K11" s="835"/>
      <c r="L11" s="835"/>
      <c r="M11" s="835"/>
      <c r="N11" s="835"/>
      <c r="O11" s="835"/>
      <c r="P11" s="835"/>
      <c r="Q11" s="835"/>
      <c r="R11" s="835"/>
      <c r="S11" s="835"/>
      <c r="T11" s="835"/>
      <c r="U11" s="835"/>
      <c r="V11" s="835"/>
      <c r="W11" s="835"/>
      <c r="X11" s="835"/>
      <c r="Y11" s="835"/>
      <c r="Z11" s="835"/>
      <c r="AA11" s="835"/>
      <c r="AB11" s="835"/>
      <c r="AC11" s="835"/>
      <c r="AD11" s="835"/>
      <c r="AE11" s="835"/>
      <c r="AF11" s="835"/>
      <c r="AG11" s="835"/>
      <c r="AH11" s="835"/>
      <c r="AI11" s="835"/>
      <c r="AJ11" s="8"/>
    </row>
    <row r="12" spans="1:36" ht="1.35" customHeight="1">
      <c r="A12" s="16"/>
      <c r="B12" s="835"/>
      <c r="C12" s="835"/>
      <c r="D12" s="835"/>
      <c r="E12" s="835"/>
      <c r="F12" s="835"/>
      <c r="G12" s="835"/>
      <c r="H12" s="835"/>
      <c r="I12" s="835"/>
      <c r="J12" s="835"/>
      <c r="K12" s="835"/>
      <c r="L12" s="835"/>
      <c r="M12" s="835"/>
      <c r="N12" s="835"/>
      <c r="O12" s="835"/>
      <c r="P12" s="835"/>
      <c r="Q12" s="835"/>
      <c r="R12" s="835"/>
      <c r="S12" s="835"/>
      <c r="T12" s="835"/>
      <c r="U12" s="835"/>
      <c r="V12" s="835"/>
      <c r="W12" s="835"/>
      <c r="X12" s="835"/>
      <c r="Y12" s="835"/>
      <c r="Z12" s="835"/>
      <c r="AA12" s="835"/>
      <c r="AB12" s="835"/>
      <c r="AC12" s="835"/>
      <c r="AD12" s="835"/>
      <c r="AE12" s="835"/>
      <c r="AF12" s="835"/>
      <c r="AG12" s="835"/>
      <c r="AH12" s="835"/>
      <c r="AI12" s="835"/>
      <c r="AJ12" s="8"/>
    </row>
    <row r="13" spans="1:36" ht="27" customHeight="1">
      <c r="A13" s="146" t="s">
        <v>82</v>
      </c>
      <c r="B13" s="571" t="s">
        <v>408</v>
      </c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8"/>
    </row>
    <row r="14" spans="1:36" ht="27" customHeight="1">
      <c r="A14" s="146" t="s">
        <v>83</v>
      </c>
      <c r="B14" s="571" t="s">
        <v>409</v>
      </c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8"/>
    </row>
    <row r="15" spans="1:36" ht="27" customHeight="1">
      <c r="A15" s="146" t="s">
        <v>84</v>
      </c>
      <c r="B15" s="571" t="s">
        <v>410</v>
      </c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8"/>
    </row>
    <row r="16" spans="1:36" ht="45" customHeight="1">
      <c r="A16" s="146" t="s">
        <v>85</v>
      </c>
      <c r="B16" s="571" t="s">
        <v>411</v>
      </c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6"/>
      <c r="C18" s="827"/>
      <c r="D18" s="827"/>
      <c r="E18" s="827"/>
      <c r="F18" s="827"/>
      <c r="G18" s="827"/>
      <c r="H18" s="827"/>
      <c r="I18" s="827"/>
      <c r="J18" s="827"/>
      <c r="K18" s="827"/>
      <c r="L18" s="827"/>
      <c r="M18" s="827"/>
      <c r="N18" s="827"/>
      <c r="O18" s="827"/>
      <c r="P18" s="827"/>
      <c r="Q18" s="827"/>
      <c r="R18" s="827"/>
      <c r="S18" s="828"/>
      <c r="T18" s="8"/>
      <c r="U18" s="813"/>
      <c r="V18" s="814"/>
      <c r="W18" s="814"/>
      <c r="X18" s="814"/>
      <c r="Y18" s="814"/>
      <c r="Z18" s="814"/>
      <c r="AA18" s="814"/>
      <c r="AB18" s="814"/>
      <c r="AC18" s="814"/>
      <c r="AD18" s="814"/>
      <c r="AE18" s="814"/>
      <c r="AF18" s="814"/>
      <c r="AG18" s="814"/>
      <c r="AH18" s="814"/>
      <c r="AI18" s="815"/>
      <c r="AJ18" s="8"/>
    </row>
    <row r="19" spans="1:37">
      <c r="A19" s="8"/>
      <c r="B19" s="829"/>
      <c r="C19" s="830"/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0"/>
      <c r="S19" s="831"/>
      <c r="T19" s="8"/>
      <c r="U19" s="816"/>
      <c r="V19" s="817"/>
      <c r="W19" s="817"/>
      <c r="X19" s="817"/>
      <c r="Y19" s="817"/>
      <c r="Z19" s="817"/>
      <c r="AA19" s="817"/>
      <c r="AB19" s="817"/>
      <c r="AC19" s="817"/>
      <c r="AD19" s="817"/>
      <c r="AE19" s="817"/>
      <c r="AF19" s="817"/>
      <c r="AG19" s="817"/>
      <c r="AH19" s="817"/>
      <c r="AI19" s="818"/>
      <c r="AJ19" s="8"/>
    </row>
    <row r="20" spans="1:37">
      <c r="A20" s="8"/>
      <c r="B20" s="829"/>
      <c r="C20" s="830"/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  <c r="R20" s="830"/>
      <c r="S20" s="831"/>
      <c r="T20" s="8"/>
      <c r="U20" s="816"/>
      <c r="V20" s="817"/>
      <c r="W20" s="817"/>
      <c r="X20" s="817"/>
      <c r="Y20" s="817"/>
      <c r="Z20" s="817"/>
      <c r="AA20" s="817"/>
      <c r="AB20" s="817"/>
      <c r="AC20" s="817"/>
      <c r="AD20" s="817"/>
      <c r="AE20" s="817"/>
      <c r="AF20" s="817"/>
      <c r="AG20" s="817"/>
      <c r="AH20" s="817"/>
      <c r="AI20" s="818"/>
      <c r="AJ20" s="8"/>
    </row>
    <row r="21" spans="1:37">
      <c r="A21" s="8"/>
      <c r="B21" s="829"/>
      <c r="C21" s="830"/>
      <c r="D21" s="830"/>
      <c r="E21" s="830"/>
      <c r="F21" s="830"/>
      <c r="G21" s="830"/>
      <c r="H21" s="830"/>
      <c r="I21" s="830"/>
      <c r="J21" s="830"/>
      <c r="K21" s="830"/>
      <c r="L21" s="830"/>
      <c r="M21" s="830"/>
      <c r="N21" s="830"/>
      <c r="O21" s="830"/>
      <c r="P21" s="830"/>
      <c r="Q21" s="830"/>
      <c r="R21" s="830"/>
      <c r="S21" s="831"/>
      <c r="T21" s="8"/>
      <c r="U21" s="816"/>
      <c r="V21" s="817"/>
      <c r="W21" s="817"/>
      <c r="X21" s="817"/>
      <c r="Y21" s="817"/>
      <c r="Z21" s="817"/>
      <c r="AA21" s="817"/>
      <c r="AB21" s="817"/>
      <c r="AC21" s="817"/>
      <c r="AD21" s="817"/>
      <c r="AE21" s="817"/>
      <c r="AF21" s="817"/>
      <c r="AG21" s="817"/>
      <c r="AH21" s="817"/>
      <c r="AI21" s="818"/>
      <c r="AJ21" s="8"/>
    </row>
    <row r="22" spans="1:37">
      <c r="A22" s="8"/>
      <c r="B22" s="829"/>
      <c r="C22" s="830"/>
      <c r="D22" s="830"/>
      <c r="E22" s="830"/>
      <c r="F22" s="830"/>
      <c r="G22" s="830"/>
      <c r="H22" s="830"/>
      <c r="I22" s="830"/>
      <c r="J22" s="830"/>
      <c r="K22" s="830"/>
      <c r="L22" s="830"/>
      <c r="M22" s="830"/>
      <c r="N22" s="830"/>
      <c r="O22" s="830"/>
      <c r="P22" s="830"/>
      <c r="Q22" s="830"/>
      <c r="R22" s="830"/>
      <c r="S22" s="831"/>
      <c r="T22" s="8"/>
      <c r="U22" s="816"/>
      <c r="V22" s="817"/>
      <c r="W22" s="817"/>
      <c r="X22" s="817"/>
      <c r="Y22" s="817"/>
      <c r="Z22" s="817"/>
      <c r="AA22" s="817"/>
      <c r="AB22" s="817"/>
      <c r="AC22" s="817"/>
      <c r="AD22" s="817"/>
      <c r="AE22" s="817"/>
      <c r="AF22" s="817"/>
      <c r="AG22" s="817"/>
      <c r="AH22" s="817"/>
      <c r="AI22" s="818"/>
      <c r="AJ22" s="8"/>
    </row>
    <row r="23" spans="1:37">
      <c r="A23" s="8"/>
      <c r="B23" s="829"/>
      <c r="C23" s="830"/>
      <c r="D23" s="830"/>
      <c r="E23" s="830"/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830"/>
      <c r="R23" s="830"/>
      <c r="S23" s="831"/>
      <c r="T23" s="8"/>
      <c r="U23" s="816"/>
      <c r="V23" s="817"/>
      <c r="W23" s="817"/>
      <c r="X23" s="817"/>
      <c r="Y23" s="817"/>
      <c r="Z23" s="817"/>
      <c r="AA23" s="817"/>
      <c r="AB23" s="817"/>
      <c r="AC23" s="817"/>
      <c r="AD23" s="817"/>
      <c r="AE23" s="817"/>
      <c r="AF23" s="817"/>
      <c r="AG23" s="817"/>
      <c r="AH23" s="817"/>
      <c r="AI23" s="818"/>
      <c r="AJ23" s="8"/>
    </row>
    <row r="24" spans="1:37" ht="6" customHeight="1">
      <c r="A24" s="8"/>
      <c r="B24" s="829"/>
      <c r="C24" s="830"/>
      <c r="D24" s="830"/>
      <c r="E24" s="830"/>
      <c r="F24" s="830"/>
      <c r="G24" s="830"/>
      <c r="H24" s="830"/>
      <c r="I24" s="830"/>
      <c r="J24" s="830"/>
      <c r="K24" s="830"/>
      <c r="L24" s="830"/>
      <c r="M24" s="830"/>
      <c r="N24" s="830"/>
      <c r="O24" s="830"/>
      <c r="P24" s="830"/>
      <c r="Q24" s="830"/>
      <c r="R24" s="830"/>
      <c r="S24" s="831"/>
      <c r="T24" s="127"/>
      <c r="U24" s="816"/>
      <c r="V24" s="817"/>
      <c r="W24" s="817"/>
      <c r="X24" s="817"/>
      <c r="Y24" s="817"/>
      <c r="Z24" s="817"/>
      <c r="AA24" s="817"/>
      <c r="AB24" s="817"/>
      <c r="AC24" s="817"/>
      <c r="AD24" s="817"/>
      <c r="AE24" s="817"/>
      <c r="AF24" s="817"/>
      <c r="AG24" s="817"/>
      <c r="AH24" s="817"/>
      <c r="AI24" s="818"/>
      <c r="AJ24" s="8"/>
    </row>
    <row r="25" spans="1:37" ht="6" customHeight="1">
      <c r="A25" s="8"/>
      <c r="B25" s="832"/>
      <c r="C25" s="833"/>
      <c r="D25" s="833"/>
      <c r="E25" s="833"/>
      <c r="F25" s="833"/>
      <c r="G25" s="833"/>
      <c r="H25" s="833"/>
      <c r="I25" s="833"/>
      <c r="J25" s="833"/>
      <c r="K25" s="833"/>
      <c r="L25" s="833"/>
      <c r="M25" s="833"/>
      <c r="N25" s="833"/>
      <c r="O25" s="833"/>
      <c r="P25" s="833"/>
      <c r="Q25" s="833"/>
      <c r="R25" s="833"/>
      <c r="S25" s="834"/>
      <c r="T25" s="8"/>
      <c r="U25" s="819"/>
      <c r="V25" s="820"/>
      <c r="W25" s="820"/>
      <c r="X25" s="820"/>
      <c r="Y25" s="820"/>
      <c r="Z25" s="820"/>
      <c r="AA25" s="820"/>
      <c r="AB25" s="820"/>
      <c r="AC25" s="820"/>
      <c r="AD25" s="820"/>
      <c r="AE25" s="820"/>
      <c r="AF25" s="820"/>
      <c r="AG25" s="820"/>
      <c r="AH25" s="820"/>
      <c r="AI25" s="821"/>
      <c r="AJ25" s="8"/>
    </row>
    <row r="26" spans="1:37" ht="12.75" customHeight="1">
      <c r="A26" s="8"/>
      <c r="B26" s="824" t="s">
        <v>281</v>
      </c>
      <c r="C26" s="824"/>
      <c r="D26" s="824"/>
      <c r="E26" s="824"/>
      <c r="F26" s="824"/>
      <c r="G26" s="824"/>
      <c r="H26" s="824"/>
      <c r="I26" s="824"/>
      <c r="J26" s="824"/>
      <c r="K26" s="824"/>
      <c r="L26" s="824"/>
      <c r="M26" s="824"/>
      <c r="N26" s="824"/>
      <c r="O26" s="824"/>
      <c r="P26" s="824"/>
      <c r="Q26" s="824"/>
      <c r="R26" s="824"/>
      <c r="S26" s="824"/>
      <c r="T26" s="10"/>
      <c r="U26" s="822" t="s">
        <v>282</v>
      </c>
      <c r="V26" s="823"/>
      <c r="W26" s="823"/>
      <c r="X26" s="823"/>
      <c r="Y26" s="823"/>
      <c r="Z26" s="823"/>
      <c r="AA26" s="823"/>
      <c r="AB26" s="823"/>
      <c r="AC26" s="823"/>
      <c r="AD26" s="823"/>
      <c r="AE26" s="823"/>
      <c r="AF26" s="823"/>
      <c r="AG26" s="823"/>
      <c r="AH26" s="823"/>
      <c r="AI26" s="823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3"/>
      <c r="V27" s="823"/>
      <c r="W27" s="823"/>
      <c r="X27" s="823"/>
      <c r="Y27" s="823"/>
      <c r="Z27" s="823"/>
      <c r="AA27" s="823"/>
      <c r="AB27" s="823"/>
      <c r="AC27" s="823"/>
      <c r="AD27" s="823"/>
      <c r="AE27" s="823"/>
      <c r="AF27" s="823"/>
      <c r="AG27" s="823"/>
      <c r="AH27" s="823"/>
      <c r="AI27" s="823"/>
      <c r="AJ27" s="8"/>
    </row>
    <row r="28" spans="1:37" ht="15.75" customHeight="1">
      <c r="A28" s="8"/>
      <c r="B28" s="721" t="s">
        <v>208</v>
      </c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8"/>
    </row>
    <row r="29" spans="1:37" ht="49.5" customHeight="1">
      <c r="A29" s="8"/>
      <c r="B29" s="719" t="s">
        <v>443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9"/>
      <c r="AA29" s="719"/>
      <c r="AB29" s="719"/>
      <c r="AC29" s="719"/>
      <c r="AD29" s="719"/>
      <c r="AE29" s="719"/>
      <c r="AF29" s="719"/>
      <c r="AG29" s="719"/>
      <c r="AH29" s="719"/>
      <c r="AI29" s="719"/>
      <c r="AJ29" s="8"/>
    </row>
    <row r="30" spans="1:37" ht="3" customHeight="1">
      <c r="A30" s="83"/>
      <c r="B30" s="825"/>
      <c r="C30" s="825"/>
      <c r="D30" s="825"/>
      <c r="E30" s="825"/>
      <c r="F30" s="825"/>
      <c r="G30" s="825"/>
      <c r="H30" s="825"/>
      <c r="I30" s="825"/>
      <c r="J30" s="825"/>
      <c r="K30" s="825"/>
      <c r="L30" s="825"/>
      <c r="M30" s="825"/>
      <c r="N30" s="825"/>
      <c r="O30" s="825"/>
      <c r="P30" s="825"/>
      <c r="Q30" s="825"/>
      <c r="R30" s="825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2"/>
      <c r="C31" s="812"/>
      <c r="D31" s="812"/>
      <c r="E31" s="812"/>
      <c r="F31" s="812"/>
      <c r="G31" s="812"/>
      <c r="H31" s="812"/>
      <c r="I31" s="812"/>
      <c r="J31" s="812"/>
      <c r="K31" s="812"/>
      <c r="L31" s="812"/>
      <c r="M31" s="812"/>
      <c r="N31" s="812"/>
      <c r="O31" s="812"/>
      <c r="P31" s="812"/>
      <c r="Q31" s="812"/>
      <c r="R31" s="812"/>
      <c r="S31" s="812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7" t="s">
        <v>145</v>
      </c>
      <c r="Z1" s="838"/>
      <c r="AA1" s="839"/>
      <c r="AB1" s="16"/>
    </row>
    <row r="2" spans="1:31" s="79" customFormat="1" ht="26.25" customHeight="1">
      <c r="A2" s="927" t="s">
        <v>303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E2" s="235">
        <f ca="1">MIN(Z25,Z52,Z78,Z103,Z129)</f>
        <v>0</v>
      </c>
    </row>
    <row r="3" spans="1:31" s="79" customFormat="1" ht="12.75">
      <c r="A3" s="927" t="s">
        <v>382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E3" s="235"/>
    </row>
    <row r="4" spans="1:31" ht="15" customHeight="1">
      <c r="A4" s="552" t="s">
        <v>383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852">
        <v>500000</v>
      </c>
      <c r="X4" s="853"/>
      <c r="Y4" s="853"/>
      <c r="Z4" s="854"/>
      <c r="AA4" s="248" t="s">
        <v>8</v>
      </c>
      <c r="AB4" s="861" t="str">
        <f ca="1">IF(Z22=0,"","x")</f>
        <v/>
      </c>
    </row>
    <row r="5" spans="1:31" ht="3" customHeight="1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855"/>
      <c r="X5" s="856"/>
      <c r="Y5" s="856"/>
      <c r="Z5" s="857"/>
      <c r="AA5" s="16"/>
      <c r="AB5" s="862"/>
    </row>
    <row r="6" spans="1:31" ht="14.1" customHeight="1">
      <c r="A6" s="931" t="s">
        <v>441</v>
      </c>
      <c r="B6" s="932"/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932"/>
      <c r="R6" s="932"/>
      <c r="S6" s="932"/>
      <c r="T6" s="932"/>
      <c r="U6" s="932"/>
      <c r="V6" s="932"/>
      <c r="W6" s="932"/>
      <c r="X6" s="932"/>
      <c r="Y6" s="932"/>
      <c r="Z6" s="932"/>
      <c r="AA6" s="932"/>
      <c r="AB6" s="253"/>
    </row>
    <row r="7" spans="1:31" ht="15.95" customHeight="1">
      <c r="A7" s="920" t="s">
        <v>123</v>
      </c>
      <c r="B7" s="921"/>
      <c r="C7" s="921"/>
      <c r="D7" s="921"/>
      <c r="E7" s="921"/>
      <c r="F7" s="921"/>
      <c r="G7" s="921"/>
      <c r="H7" s="921"/>
      <c r="I7" s="921"/>
      <c r="J7" s="921"/>
      <c r="K7" s="921"/>
      <c r="L7" s="921"/>
      <c r="M7" s="921"/>
      <c r="N7" s="921"/>
      <c r="O7" s="921"/>
      <c r="P7" s="921"/>
      <c r="Q7" s="921"/>
      <c r="R7" s="921"/>
      <c r="S7" s="921"/>
      <c r="T7" s="921"/>
      <c r="U7" s="921"/>
      <c r="V7" s="921"/>
      <c r="W7" s="921"/>
      <c r="X7" s="921"/>
      <c r="Y7" s="921"/>
      <c r="Z7" s="921"/>
      <c r="AA7" s="921"/>
      <c r="AB7" s="692"/>
    </row>
    <row r="8" spans="1:31" ht="40.5" customHeight="1">
      <c r="A8" s="858" t="s">
        <v>124</v>
      </c>
      <c r="B8" s="858"/>
      <c r="C8" s="858" t="s">
        <v>125</v>
      </c>
      <c r="D8" s="858"/>
      <c r="E8" s="858"/>
      <c r="F8" s="858" t="s">
        <v>126</v>
      </c>
      <c r="G8" s="858"/>
      <c r="H8" s="858"/>
      <c r="I8" s="858"/>
      <c r="J8" s="858"/>
      <c r="K8" s="858" t="s">
        <v>127</v>
      </c>
      <c r="L8" s="859"/>
      <c r="M8" s="859"/>
      <c r="N8" s="859"/>
      <c r="O8" s="859"/>
      <c r="P8" s="858" t="s">
        <v>163</v>
      </c>
      <c r="Q8" s="859"/>
      <c r="R8" s="859"/>
      <c r="S8" s="859"/>
      <c r="T8" s="859"/>
      <c r="U8" s="859"/>
      <c r="V8" s="860" t="s">
        <v>128</v>
      </c>
      <c r="W8" s="860"/>
      <c r="X8" s="860"/>
      <c r="Y8" s="860"/>
      <c r="Z8" s="858" t="s">
        <v>129</v>
      </c>
      <c r="AA8" s="858"/>
      <c r="AB8" s="858"/>
    </row>
    <row r="9" spans="1:31" ht="18.75" customHeight="1">
      <c r="A9" s="928" t="s">
        <v>270</v>
      </c>
      <c r="B9" s="929"/>
      <c r="C9" s="929"/>
      <c r="D9" s="929"/>
      <c r="E9" s="929"/>
      <c r="F9" s="929"/>
      <c r="G9" s="929"/>
      <c r="H9" s="929"/>
      <c r="I9" s="929"/>
      <c r="J9" s="929"/>
      <c r="K9" s="929"/>
      <c r="L9" s="929"/>
      <c r="M9" s="929"/>
      <c r="N9" s="929"/>
      <c r="O9" s="929"/>
      <c r="P9" s="929"/>
      <c r="Q9" s="929"/>
      <c r="R9" s="929"/>
      <c r="S9" s="929"/>
      <c r="T9" s="929"/>
      <c r="U9" s="929"/>
      <c r="V9" s="929"/>
      <c r="W9" s="929"/>
      <c r="X9" s="929"/>
      <c r="Y9" s="929"/>
      <c r="Z9" s="929"/>
      <c r="AA9" s="929"/>
      <c r="AB9" s="930"/>
    </row>
    <row r="10" spans="1:31" ht="40.5" customHeight="1">
      <c r="A10" s="851"/>
      <c r="B10" s="851"/>
      <c r="C10" s="863"/>
      <c r="D10" s="863"/>
      <c r="E10" s="863"/>
      <c r="F10" s="851" t="s">
        <v>48</v>
      </c>
      <c r="G10" s="851"/>
      <c r="H10" s="851"/>
      <c r="I10" s="851"/>
      <c r="J10" s="851"/>
      <c r="K10" s="864" t="s">
        <v>269</v>
      </c>
      <c r="L10" s="864"/>
      <c r="M10" s="864"/>
      <c r="N10" s="864"/>
      <c r="O10" s="864"/>
      <c r="P10" s="926" t="s">
        <v>48</v>
      </c>
      <c r="Q10" s="926"/>
      <c r="R10" s="926"/>
      <c r="S10" s="926"/>
      <c r="T10" s="926"/>
      <c r="U10" s="926"/>
      <c r="V10" s="865"/>
      <c r="W10" s="686"/>
      <c r="X10" s="686"/>
      <c r="Y10" s="686"/>
      <c r="Z10" s="866"/>
      <c r="AA10" s="866"/>
      <c r="AB10" s="866"/>
    </row>
    <row r="11" spans="1:31" s="96" customFormat="1" ht="39" customHeight="1">
      <c r="A11" s="851"/>
      <c r="B11" s="851"/>
      <c r="C11" s="863"/>
      <c r="D11" s="863"/>
      <c r="E11" s="863"/>
      <c r="F11" s="851" t="s">
        <v>48</v>
      </c>
      <c r="G11" s="851"/>
      <c r="H11" s="851"/>
      <c r="I11" s="851"/>
      <c r="J11" s="851"/>
      <c r="K11" s="913" t="s">
        <v>271</v>
      </c>
      <c r="L11" s="913"/>
      <c r="M11" s="913"/>
      <c r="N11" s="913"/>
      <c r="O11" s="913"/>
      <c r="P11" s="926"/>
      <c r="Q11" s="926"/>
      <c r="R11" s="926"/>
      <c r="S11" s="926"/>
      <c r="T11" s="926"/>
      <c r="U11" s="926"/>
      <c r="V11" s="865"/>
      <c r="W11" s="686"/>
      <c r="X11" s="686"/>
      <c r="Y11" s="686"/>
      <c r="Z11" s="866"/>
      <c r="AA11" s="866"/>
      <c r="AB11" s="866"/>
    </row>
    <row r="12" spans="1:31" ht="18.75" customHeight="1">
      <c r="A12" s="909" t="s">
        <v>412</v>
      </c>
      <c r="B12" s="910"/>
      <c r="C12" s="910"/>
      <c r="D12" s="910"/>
      <c r="E12" s="910"/>
      <c r="F12" s="910"/>
      <c r="G12" s="910"/>
      <c r="H12" s="910"/>
      <c r="I12" s="910"/>
      <c r="J12" s="910"/>
      <c r="K12" s="910"/>
      <c r="L12" s="910"/>
      <c r="M12" s="910"/>
      <c r="N12" s="910"/>
      <c r="O12" s="910"/>
      <c r="P12" s="910"/>
      <c r="Q12" s="910"/>
      <c r="R12" s="910"/>
      <c r="S12" s="910"/>
      <c r="T12" s="910"/>
      <c r="U12" s="910"/>
      <c r="V12" s="910"/>
      <c r="W12" s="910"/>
      <c r="X12" s="910"/>
      <c r="Y12" s="910"/>
      <c r="Z12" s="910"/>
      <c r="AA12" s="910"/>
      <c r="AB12" s="911"/>
      <c r="AD12" s="115" t="s">
        <v>259</v>
      </c>
    </row>
    <row r="13" spans="1:31" ht="40.5" customHeight="1">
      <c r="A13" s="851"/>
      <c r="B13" s="851"/>
      <c r="C13" s="873"/>
      <c r="D13" s="873"/>
      <c r="E13" s="873"/>
      <c r="F13" s="851" t="s">
        <v>48</v>
      </c>
      <c r="G13" s="851"/>
      <c r="H13" s="851"/>
      <c r="I13" s="851"/>
      <c r="J13" s="851"/>
      <c r="K13" s="912" t="s">
        <v>413</v>
      </c>
      <c r="L13" s="912"/>
      <c r="M13" s="912"/>
      <c r="N13" s="912"/>
      <c r="O13" s="912"/>
      <c r="P13" s="851"/>
      <c r="Q13" s="851"/>
      <c r="R13" s="851"/>
      <c r="S13" s="851"/>
      <c r="T13" s="851"/>
      <c r="U13" s="851"/>
      <c r="V13" s="865"/>
      <c r="W13" s="686"/>
      <c r="X13" s="686"/>
      <c r="Y13" s="686"/>
      <c r="Z13" s="866"/>
      <c r="AA13" s="866"/>
      <c r="AB13" s="866"/>
      <c r="AD13" s="116" t="s">
        <v>260</v>
      </c>
    </row>
    <row r="14" spans="1:31" s="96" customFormat="1" ht="40.5" customHeight="1">
      <c r="A14" s="851"/>
      <c r="B14" s="851"/>
      <c r="C14" s="873"/>
      <c r="D14" s="873"/>
      <c r="E14" s="873"/>
      <c r="F14" s="851" t="s">
        <v>48</v>
      </c>
      <c r="G14" s="851"/>
      <c r="H14" s="851"/>
      <c r="I14" s="851"/>
      <c r="J14" s="851"/>
      <c r="K14" s="874" t="s">
        <v>413</v>
      </c>
      <c r="L14" s="874"/>
      <c r="M14" s="874"/>
      <c r="N14" s="874"/>
      <c r="O14" s="874"/>
      <c r="P14" s="851"/>
      <c r="Q14" s="851"/>
      <c r="R14" s="851"/>
      <c r="S14" s="851"/>
      <c r="T14" s="851"/>
      <c r="U14" s="851"/>
      <c r="V14" s="865"/>
      <c r="W14" s="686"/>
      <c r="X14" s="686"/>
      <c r="Y14" s="686"/>
      <c r="Z14" s="866"/>
      <c r="AA14" s="866"/>
      <c r="AB14" s="866"/>
      <c r="AD14" s="110"/>
    </row>
    <row r="15" spans="1:31" ht="18.75" customHeight="1">
      <c r="A15" s="906" t="s">
        <v>414</v>
      </c>
      <c r="B15" s="924"/>
      <c r="C15" s="924"/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  <c r="Q15" s="924"/>
      <c r="R15" s="924"/>
      <c r="S15" s="924"/>
      <c r="T15" s="924"/>
      <c r="U15" s="924"/>
      <c r="V15" s="924"/>
      <c r="W15" s="924"/>
      <c r="X15" s="924"/>
      <c r="Y15" s="924"/>
      <c r="Z15" s="924"/>
      <c r="AA15" s="924"/>
      <c r="AB15" s="925"/>
      <c r="AD15" s="115" t="s">
        <v>259</v>
      </c>
    </row>
    <row r="16" spans="1:31" ht="40.5" customHeight="1">
      <c r="A16" s="851" t="s">
        <v>48</v>
      </c>
      <c r="B16" s="851"/>
      <c r="C16" s="863" t="s">
        <v>48</v>
      </c>
      <c r="D16" s="863"/>
      <c r="E16" s="863"/>
      <c r="F16" s="851" t="s">
        <v>48</v>
      </c>
      <c r="G16" s="851"/>
      <c r="H16" s="851"/>
      <c r="I16" s="851"/>
      <c r="J16" s="851"/>
      <c r="K16" s="912" t="s">
        <v>415</v>
      </c>
      <c r="L16" s="912"/>
      <c r="M16" s="912"/>
      <c r="N16" s="912"/>
      <c r="O16" s="912"/>
      <c r="P16" s="923" t="s">
        <v>48</v>
      </c>
      <c r="Q16" s="923"/>
      <c r="R16" s="923"/>
      <c r="S16" s="923"/>
      <c r="T16" s="923"/>
      <c r="U16" s="923"/>
      <c r="V16" s="865"/>
      <c r="W16" s="686"/>
      <c r="X16" s="686"/>
      <c r="Y16" s="686"/>
      <c r="Z16" s="866"/>
      <c r="AA16" s="866"/>
      <c r="AB16" s="866"/>
      <c r="AD16" s="116" t="s">
        <v>260</v>
      </c>
    </row>
    <row r="17" spans="1:30" s="96" customFormat="1" ht="40.5" customHeight="1">
      <c r="A17" s="851" t="s">
        <v>48</v>
      </c>
      <c r="B17" s="851"/>
      <c r="C17" s="863" t="s">
        <v>48</v>
      </c>
      <c r="D17" s="863"/>
      <c r="E17" s="863"/>
      <c r="F17" s="851" t="s">
        <v>48</v>
      </c>
      <c r="G17" s="851"/>
      <c r="H17" s="851"/>
      <c r="I17" s="851"/>
      <c r="J17" s="851"/>
      <c r="K17" s="874" t="s">
        <v>416</v>
      </c>
      <c r="L17" s="874"/>
      <c r="M17" s="874"/>
      <c r="N17" s="874"/>
      <c r="O17" s="874"/>
      <c r="P17" s="923" t="s">
        <v>48</v>
      </c>
      <c r="Q17" s="923"/>
      <c r="R17" s="923"/>
      <c r="S17" s="923"/>
      <c r="T17" s="923"/>
      <c r="U17" s="923"/>
      <c r="V17" s="865"/>
      <c r="W17" s="686"/>
      <c r="X17" s="686"/>
      <c r="Y17" s="686"/>
      <c r="Z17" s="866"/>
      <c r="AA17" s="866"/>
      <c r="AB17" s="866"/>
    </row>
    <row r="18" spans="1:30" ht="18.75" customHeight="1">
      <c r="A18" s="850" t="s">
        <v>417</v>
      </c>
      <c r="B18" s="850"/>
      <c r="C18" s="850"/>
      <c r="D18" s="850"/>
      <c r="E18" s="850"/>
      <c r="F18" s="850"/>
      <c r="G18" s="850"/>
      <c r="H18" s="850"/>
      <c r="I18" s="850"/>
      <c r="J18" s="850"/>
      <c r="K18" s="850"/>
      <c r="L18" s="850"/>
      <c r="M18" s="850"/>
      <c r="N18" s="850"/>
      <c r="O18" s="850"/>
      <c r="P18" s="850"/>
      <c r="Q18" s="850"/>
      <c r="R18" s="850"/>
      <c r="S18" s="850"/>
      <c r="T18" s="850"/>
      <c r="U18" s="850"/>
      <c r="V18" s="850"/>
      <c r="W18" s="850"/>
      <c r="X18" s="850"/>
      <c r="Y18" s="850"/>
      <c r="Z18" s="850"/>
      <c r="AA18" s="850"/>
      <c r="AB18" s="850"/>
      <c r="AD18" s="115" t="s">
        <v>259</v>
      </c>
    </row>
    <row r="19" spans="1:30" ht="40.5" customHeight="1">
      <c r="A19" s="851" t="s">
        <v>48</v>
      </c>
      <c r="B19" s="851"/>
      <c r="C19" s="873" t="s">
        <v>48</v>
      </c>
      <c r="D19" s="873"/>
      <c r="E19" s="873"/>
      <c r="F19" s="851" t="s">
        <v>48</v>
      </c>
      <c r="G19" s="851"/>
      <c r="H19" s="851"/>
      <c r="I19" s="851"/>
      <c r="J19" s="851"/>
      <c r="K19" s="912" t="s">
        <v>418</v>
      </c>
      <c r="L19" s="912"/>
      <c r="M19" s="912"/>
      <c r="N19" s="912"/>
      <c r="O19" s="912"/>
      <c r="P19" s="851" t="s">
        <v>48</v>
      </c>
      <c r="Q19" s="851"/>
      <c r="R19" s="851"/>
      <c r="S19" s="851"/>
      <c r="T19" s="851"/>
      <c r="U19" s="851"/>
      <c r="V19" s="865"/>
      <c r="W19" s="686"/>
      <c r="X19" s="686"/>
      <c r="Y19" s="686"/>
      <c r="Z19" s="866"/>
      <c r="AA19" s="866"/>
      <c r="AB19" s="866"/>
      <c r="AD19" s="116" t="s">
        <v>260</v>
      </c>
    </row>
    <row r="20" spans="1:30" s="96" customFormat="1" ht="40.5" customHeight="1">
      <c r="A20" s="851" t="s">
        <v>48</v>
      </c>
      <c r="B20" s="851"/>
      <c r="C20" s="873" t="s">
        <v>48</v>
      </c>
      <c r="D20" s="873"/>
      <c r="E20" s="873"/>
      <c r="F20" s="851" t="s">
        <v>48</v>
      </c>
      <c r="G20" s="851"/>
      <c r="H20" s="851"/>
      <c r="I20" s="851"/>
      <c r="J20" s="851"/>
      <c r="K20" s="874" t="s">
        <v>418</v>
      </c>
      <c r="L20" s="874"/>
      <c r="M20" s="874"/>
      <c r="N20" s="874"/>
      <c r="O20" s="874"/>
      <c r="P20" s="851" t="s">
        <v>48</v>
      </c>
      <c r="Q20" s="851"/>
      <c r="R20" s="851"/>
      <c r="S20" s="851"/>
      <c r="T20" s="851"/>
      <c r="U20" s="851"/>
      <c r="V20" s="865"/>
      <c r="W20" s="686"/>
      <c r="X20" s="686"/>
      <c r="Y20" s="686"/>
      <c r="Z20" s="866"/>
      <c r="AA20" s="866"/>
      <c r="AB20" s="866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66"/>
      <c r="AA21" s="866"/>
      <c r="AB21" s="866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905">
        <f ca="1">SUM(Z10:OFFSET(Razem_BIVA9_113,-1,25))</f>
        <v>0</v>
      </c>
      <c r="AA22" s="905"/>
      <c r="AB22" s="905"/>
      <c r="AD22" s="116" t="s">
        <v>260</v>
      </c>
    </row>
    <row r="23" spans="1:30" ht="14.25" customHeight="1">
      <c r="A23" s="875" t="s">
        <v>134</v>
      </c>
      <c r="B23" s="914" t="s">
        <v>161</v>
      </c>
      <c r="C23" s="915"/>
      <c r="D23" s="915"/>
      <c r="E23" s="915"/>
      <c r="F23" s="915"/>
      <c r="G23" s="915"/>
      <c r="H23" s="916"/>
      <c r="I23" s="890" t="str">
        <f ca="1">IF(Z22&gt;0,"Wpisz wartość kursu EUR do PLN","nd")</f>
        <v>nd</v>
      </c>
      <c r="J23" s="891"/>
      <c r="K23" s="89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6" t="s">
        <v>131</v>
      </c>
      <c r="Z23" s="898" t="str">
        <f ca="1">IF(Z22=0,"",W4-Z22)</f>
        <v/>
      </c>
      <c r="AA23" s="899"/>
      <c r="AB23" s="900"/>
    </row>
    <row r="24" spans="1:30" ht="14.25" customHeight="1">
      <c r="A24" s="876"/>
      <c r="B24" s="917"/>
      <c r="C24" s="918"/>
      <c r="D24" s="918"/>
      <c r="E24" s="918"/>
      <c r="F24" s="918"/>
      <c r="G24" s="918"/>
      <c r="H24" s="919"/>
      <c r="I24" s="890"/>
      <c r="J24" s="891"/>
      <c r="K24" s="892"/>
      <c r="L24" s="848" t="s">
        <v>352</v>
      </c>
      <c r="M24" s="849"/>
      <c r="N24" s="849"/>
      <c r="O24" s="179"/>
      <c r="P24" s="845"/>
      <c r="Q24" s="846"/>
      <c r="R24" s="846"/>
      <c r="S24" s="846"/>
      <c r="T24" s="846"/>
      <c r="U24" s="847"/>
      <c r="V24" s="179"/>
      <c r="W24" s="179"/>
      <c r="Y24" s="897"/>
      <c r="Z24" s="901"/>
      <c r="AA24" s="902"/>
      <c r="AB24" s="903"/>
    </row>
    <row r="25" spans="1:30" ht="26.25" customHeight="1">
      <c r="A25" s="877"/>
      <c r="B25" s="920"/>
      <c r="C25" s="921"/>
      <c r="D25" s="921"/>
      <c r="E25" s="921"/>
      <c r="F25" s="921"/>
      <c r="G25" s="921"/>
      <c r="H25" s="922"/>
      <c r="I25" s="893"/>
      <c r="J25" s="894"/>
      <c r="K25" s="895"/>
      <c r="L25" s="236"/>
      <c r="M25" s="237"/>
      <c r="N25" s="904" t="s">
        <v>27</v>
      </c>
      <c r="O25" s="904"/>
      <c r="P25" s="904"/>
      <c r="Q25" s="904"/>
      <c r="R25" s="904"/>
      <c r="S25" s="904"/>
      <c r="T25" s="904"/>
      <c r="U25" s="904"/>
      <c r="V25" s="904"/>
      <c r="W25" s="904"/>
      <c r="X25" s="24"/>
      <c r="Y25" s="107" t="s">
        <v>6</v>
      </c>
      <c r="Z25" s="905" t="str">
        <f ca="1">IFERROR(IF(Z22=0,"",Z23*I23),"podaj kurs euro")</f>
        <v/>
      </c>
      <c r="AA25" s="905"/>
      <c r="AB25" s="905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1" t="s">
        <v>419</v>
      </c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2" t="s">
        <v>135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852">
        <v>200000</v>
      </c>
      <c r="X30" s="853"/>
      <c r="Y30" s="853"/>
      <c r="Z30" s="854"/>
      <c r="AA30" s="106" t="s">
        <v>8</v>
      </c>
      <c r="AB30" s="861" t="str">
        <f>IF(Z49=0,"","x")</f>
        <v/>
      </c>
    </row>
    <row r="31" spans="1:30" ht="3" customHeight="1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855"/>
      <c r="X31" s="856"/>
      <c r="Y31" s="856"/>
      <c r="Z31" s="857"/>
      <c r="AA31" s="16"/>
      <c r="AB31" s="862"/>
    </row>
    <row r="32" spans="1:30" ht="22.5" customHeight="1">
      <c r="A32" s="660" t="s">
        <v>136</v>
      </c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858" t="s">
        <v>124</v>
      </c>
      <c r="B35" s="858"/>
      <c r="C35" s="858" t="s">
        <v>125</v>
      </c>
      <c r="D35" s="858"/>
      <c r="E35" s="858"/>
      <c r="F35" s="858" t="s">
        <v>126</v>
      </c>
      <c r="G35" s="858"/>
      <c r="H35" s="858"/>
      <c r="I35" s="858"/>
      <c r="J35" s="858"/>
      <c r="K35" s="858" t="s">
        <v>127</v>
      </c>
      <c r="L35" s="859"/>
      <c r="M35" s="859"/>
      <c r="N35" s="859"/>
      <c r="O35" s="859"/>
      <c r="P35" s="858" t="s">
        <v>163</v>
      </c>
      <c r="Q35" s="859"/>
      <c r="R35" s="859"/>
      <c r="S35" s="859"/>
      <c r="T35" s="859"/>
      <c r="U35" s="859"/>
      <c r="V35" s="860" t="s">
        <v>128</v>
      </c>
      <c r="W35" s="860"/>
      <c r="X35" s="860"/>
      <c r="Y35" s="860"/>
      <c r="Z35" s="858" t="s">
        <v>129</v>
      </c>
      <c r="AA35" s="858"/>
      <c r="AB35" s="858"/>
    </row>
    <row r="36" spans="1:30" ht="18.75" customHeight="1">
      <c r="A36" s="850" t="s">
        <v>272</v>
      </c>
      <c r="B36" s="850"/>
      <c r="C36" s="850"/>
      <c r="D36" s="850"/>
      <c r="E36" s="850"/>
      <c r="F36" s="850"/>
      <c r="G36" s="850"/>
      <c r="H36" s="850"/>
      <c r="I36" s="850"/>
      <c r="J36" s="850"/>
      <c r="K36" s="850"/>
      <c r="L36" s="850"/>
      <c r="M36" s="850"/>
      <c r="N36" s="850"/>
      <c r="O36" s="850"/>
      <c r="P36" s="850"/>
      <c r="Q36" s="850"/>
      <c r="R36" s="850"/>
      <c r="S36" s="850"/>
      <c r="T36" s="850"/>
      <c r="U36" s="850"/>
      <c r="V36" s="850"/>
      <c r="W36" s="850"/>
      <c r="X36" s="850"/>
      <c r="Y36" s="850"/>
      <c r="Z36" s="850"/>
      <c r="AA36" s="850"/>
      <c r="AB36" s="850"/>
    </row>
    <row r="37" spans="1:30" ht="42" customHeight="1">
      <c r="A37" s="851" t="s">
        <v>48</v>
      </c>
      <c r="B37" s="851"/>
      <c r="C37" s="863" t="s">
        <v>48</v>
      </c>
      <c r="D37" s="863"/>
      <c r="E37" s="863"/>
      <c r="F37" s="851" t="s">
        <v>48</v>
      </c>
      <c r="G37" s="851"/>
      <c r="H37" s="851"/>
      <c r="I37" s="851"/>
      <c r="J37" s="851"/>
      <c r="K37" s="864" t="s">
        <v>271</v>
      </c>
      <c r="L37" s="864"/>
      <c r="M37" s="864"/>
      <c r="N37" s="864"/>
      <c r="O37" s="864"/>
      <c r="P37" s="851" t="s">
        <v>48</v>
      </c>
      <c r="Q37" s="851"/>
      <c r="R37" s="851"/>
      <c r="S37" s="851"/>
      <c r="T37" s="851"/>
      <c r="U37" s="851"/>
      <c r="V37" s="865"/>
      <c r="W37" s="686"/>
      <c r="X37" s="686"/>
      <c r="Y37" s="686"/>
      <c r="Z37" s="866"/>
      <c r="AA37" s="866"/>
      <c r="AB37" s="866"/>
    </row>
    <row r="38" spans="1:30" s="96" customFormat="1" ht="42" customHeight="1">
      <c r="A38" s="851"/>
      <c r="B38" s="851"/>
      <c r="C38" s="863"/>
      <c r="D38" s="863"/>
      <c r="E38" s="863"/>
      <c r="F38" s="851"/>
      <c r="G38" s="851"/>
      <c r="H38" s="851"/>
      <c r="I38" s="851"/>
      <c r="J38" s="851"/>
      <c r="K38" s="913" t="s">
        <v>271</v>
      </c>
      <c r="L38" s="913"/>
      <c r="M38" s="913"/>
      <c r="N38" s="913"/>
      <c r="O38" s="913"/>
      <c r="P38" s="851"/>
      <c r="Q38" s="851"/>
      <c r="R38" s="851"/>
      <c r="S38" s="851"/>
      <c r="T38" s="851"/>
      <c r="U38" s="851"/>
      <c r="V38" s="865"/>
      <c r="W38" s="686"/>
      <c r="X38" s="686"/>
      <c r="Y38" s="686"/>
      <c r="Z38" s="866"/>
      <c r="AA38" s="866"/>
      <c r="AB38" s="866"/>
    </row>
    <row r="39" spans="1:30" ht="18" customHeight="1">
      <c r="A39" s="909" t="s">
        <v>420</v>
      </c>
      <c r="B39" s="910"/>
      <c r="C39" s="910"/>
      <c r="D39" s="910"/>
      <c r="E39" s="910"/>
      <c r="F39" s="910"/>
      <c r="G39" s="910"/>
      <c r="H39" s="910"/>
      <c r="I39" s="910"/>
      <c r="J39" s="910"/>
      <c r="K39" s="910"/>
      <c r="L39" s="910"/>
      <c r="M39" s="910"/>
      <c r="N39" s="910"/>
      <c r="O39" s="910"/>
      <c r="P39" s="910"/>
      <c r="Q39" s="910"/>
      <c r="R39" s="910"/>
      <c r="S39" s="910"/>
      <c r="T39" s="910"/>
      <c r="U39" s="910"/>
      <c r="V39" s="910"/>
      <c r="W39" s="910"/>
      <c r="X39" s="910"/>
      <c r="Y39" s="910"/>
      <c r="Z39" s="910"/>
      <c r="AA39" s="910"/>
      <c r="AB39" s="911"/>
      <c r="AD39" s="115" t="s">
        <v>259</v>
      </c>
    </row>
    <row r="40" spans="1:30" ht="42" customHeight="1">
      <c r="A40" s="851"/>
      <c r="B40" s="851"/>
      <c r="C40" s="863"/>
      <c r="D40" s="863"/>
      <c r="E40" s="863"/>
      <c r="F40" s="851"/>
      <c r="G40" s="851"/>
      <c r="H40" s="851"/>
      <c r="I40" s="851"/>
      <c r="J40" s="851"/>
      <c r="K40" s="912" t="s">
        <v>421</v>
      </c>
      <c r="L40" s="912"/>
      <c r="M40" s="912"/>
      <c r="N40" s="912"/>
      <c r="O40" s="912"/>
      <c r="P40" s="851"/>
      <c r="Q40" s="851"/>
      <c r="R40" s="851"/>
      <c r="S40" s="851"/>
      <c r="T40" s="851"/>
      <c r="U40" s="851"/>
      <c r="V40" s="865"/>
      <c r="W40" s="686"/>
      <c r="X40" s="686"/>
      <c r="Y40" s="686"/>
      <c r="Z40" s="866"/>
      <c r="AA40" s="866"/>
      <c r="AB40" s="866"/>
      <c r="AD40" s="116" t="s">
        <v>260</v>
      </c>
    </row>
    <row r="41" spans="1:30" s="96" customFormat="1" ht="42" customHeight="1">
      <c r="A41" s="851"/>
      <c r="B41" s="851"/>
      <c r="C41" s="863"/>
      <c r="D41" s="863"/>
      <c r="E41" s="863"/>
      <c r="F41" s="851"/>
      <c r="G41" s="851"/>
      <c r="H41" s="851"/>
      <c r="I41" s="851"/>
      <c r="J41" s="851"/>
      <c r="K41" s="874" t="s">
        <v>421</v>
      </c>
      <c r="L41" s="874"/>
      <c r="M41" s="874"/>
      <c r="N41" s="874"/>
      <c r="O41" s="874"/>
      <c r="P41" s="851"/>
      <c r="Q41" s="851"/>
      <c r="R41" s="851"/>
      <c r="S41" s="851"/>
      <c r="T41" s="851"/>
      <c r="U41" s="851"/>
      <c r="V41" s="865"/>
      <c r="W41" s="686"/>
      <c r="X41" s="686"/>
      <c r="Y41" s="686"/>
      <c r="Z41" s="866"/>
      <c r="AA41" s="866"/>
      <c r="AB41" s="866"/>
    </row>
    <row r="42" spans="1:30" ht="18.75" customHeight="1">
      <c r="A42" s="906" t="s">
        <v>422</v>
      </c>
      <c r="B42" s="907"/>
      <c r="C42" s="907"/>
      <c r="D42" s="907"/>
      <c r="E42" s="907"/>
      <c r="F42" s="907"/>
      <c r="G42" s="907"/>
      <c r="H42" s="907"/>
      <c r="I42" s="907"/>
      <c r="J42" s="907"/>
      <c r="K42" s="907"/>
      <c r="L42" s="907"/>
      <c r="M42" s="907"/>
      <c r="N42" s="907"/>
      <c r="O42" s="907"/>
      <c r="P42" s="907"/>
      <c r="Q42" s="907"/>
      <c r="R42" s="907"/>
      <c r="S42" s="907"/>
      <c r="T42" s="907"/>
      <c r="U42" s="907"/>
      <c r="V42" s="907"/>
      <c r="W42" s="907"/>
      <c r="X42" s="907"/>
      <c r="Y42" s="907"/>
      <c r="Z42" s="907"/>
      <c r="AA42" s="907"/>
      <c r="AB42" s="908"/>
      <c r="AD42" s="115" t="s">
        <v>259</v>
      </c>
    </row>
    <row r="43" spans="1:30" ht="42" customHeight="1">
      <c r="A43" s="851" t="s">
        <v>48</v>
      </c>
      <c r="B43" s="851"/>
      <c r="C43" s="863" t="s">
        <v>48</v>
      </c>
      <c r="D43" s="863"/>
      <c r="E43" s="863"/>
      <c r="F43" s="851" t="s">
        <v>48</v>
      </c>
      <c r="G43" s="851"/>
      <c r="H43" s="851"/>
      <c r="I43" s="851"/>
      <c r="J43" s="851"/>
      <c r="K43" s="912" t="s">
        <v>416</v>
      </c>
      <c r="L43" s="912"/>
      <c r="M43" s="912"/>
      <c r="N43" s="912"/>
      <c r="O43" s="912"/>
      <c r="P43" s="851" t="s">
        <v>48</v>
      </c>
      <c r="Q43" s="851"/>
      <c r="R43" s="851"/>
      <c r="S43" s="851"/>
      <c r="T43" s="851"/>
      <c r="U43" s="851"/>
      <c r="V43" s="865"/>
      <c r="W43" s="686"/>
      <c r="X43" s="686"/>
      <c r="Y43" s="686"/>
      <c r="Z43" s="866"/>
      <c r="AA43" s="866"/>
      <c r="AB43" s="866"/>
      <c r="AD43" s="116" t="s">
        <v>260</v>
      </c>
    </row>
    <row r="44" spans="1:30" s="96" customFormat="1" ht="42" customHeight="1">
      <c r="A44" s="851" t="s">
        <v>48</v>
      </c>
      <c r="B44" s="851"/>
      <c r="C44" s="863" t="s">
        <v>48</v>
      </c>
      <c r="D44" s="863"/>
      <c r="E44" s="863"/>
      <c r="F44" s="851" t="s">
        <v>48</v>
      </c>
      <c r="G44" s="851"/>
      <c r="H44" s="851"/>
      <c r="I44" s="851"/>
      <c r="J44" s="851"/>
      <c r="K44" s="874" t="s">
        <v>416</v>
      </c>
      <c r="L44" s="874"/>
      <c r="M44" s="874"/>
      <c r="N44" s="874"/>
      <c r="O44" s="874"/>
      <c r="P44" s="851" t="s">
        <v>48</v>
      </c>
      <c r="Q44" s="851"/>
      <c r="R44" s="851"/>
      <c r="S44" s="851"/>
      <c r="T44" s="851"/>
      <c r="U44" s="851"/>
      <c r="V44" s="865"/>
      <c r="W44" s="686"/>
      <c r="X44" s="686"/>
      <c r="Y44" s="686"/>
      <c r="Z44" s="866"/>
      <c r="AA44" s="866"/>
      <c r="AB44" s="866"/>
    </row>
    <row r="45" spans="1:30" ht="18.75" customHeight="1">
      <c r="A45" s="850" t="s">
        <v>423</v>
      </c>
      <c r="B45" s="850"/>
      <c r="C45" s="850"/>
      <c r="D45" s="850"/>
      <c r="E45" s="850"/>
      <c r="F45" s="850"/>
      <c r="G45" s="850"/>
      <c r="H45" s="850"/>
      <c r="I45" s="850"/>
      <c r="J45" s="850"/>
      <c r="K45" s="850"/>
      <c r="L45" s="850"/>
      <c r="M45" s="850"/>
      <c r="N45" s="850"/>
      <c r="O45" s="850"/>
      <c r="P45" s="850"/>
      <c r="Q45" s="850"/>
      <c r="R45" s="850"/>
      <c r="S45" s="850"/>
      <c r="T45" s="850"/>
      <c r="U45" s="850"/>
      <c r="V45" s="850"/>
      <c r="W45" s="850"/>
      <c r="X45" s="850"/>
      <c r="Y45" s="850"/>
      <c r="Z45" s="850"/>
      <c r="AA45" s="850"/>
      <c r="AB45" s="850"/>
      <c r="AD45" s="115" t="s">
        <v>259</v>
      </c>
    </row>
    <row r="46" spans="1:30" ht="42" customHeight="1">
      <c r="A46" s="851" t="s">
        <v>48</v>
      </c>
      <c r="B46" s="851"/>
      <c r="C46" s="863" t="s">
        <v>48</v>
      </c>
      <c r="D46" s="863"/>
      <c r="E46" s="863"/>
      <c r="F46" s="851" t="s">
        <v>48</v>
      </c>
      <c r="G46" s="851"/>
      <c r="H46" s="851"/>
      <c r="I46" s="851"/>
      <c r="J46" s="851"/>
      <c r="K46" s="870" t="s">
        <v>418</v>
      </c>
      <c r="L46" s="871"/>
      <c r="M46" s="871"/>
      <c r="N46" s="871"/>
      <c r="O46" s="872"/>
      <c r="P46" s="851" t="s">
        <v>48</v>
      </c>
      <c r="Q46" s="851"/>
      <c r="R46" s="851"/>
      <c r="S46" s="851"/>
      <c r="T46" s="851"/>
      <c r="U46" s="851"/>
      <c r="V46" s="865"/>
      <c r="W46" s="686"/>
      <c r="X46" s="686"/>
      <c r="Y46" s="686"/>
      <c r="Z46" s="866"/>
      <c r="AA46" s="866"/>
      <c r="AB46" s="866"/>
      <c r="AD46" s="116" t="s">
        <v>260</v>
      </c>
    </row>
    <row r="47" spans="1:30" s="96" customFormat="1" ht="42" customHeight="1">
      <c r="A47" s="851" t="s">
        <v>48</v>
      </c>
      <c r="B47" s="851"/>
      <c r="C47" s="863" t="s">
        <v>48</v>
      </c>
      <c r="D47" s="863"/>
      <c r="E47" s="863"/>
      <c r="F47" s="851" t="s">
        <v>48</v>
      </c>
      <c r="G47" s="851"/>
      <c r="H47" s="851"/>
      <c r="I47" s="851"/>
      <c r="J47" s="851"/>
      <c r="K47" s="867" t="s">
        <v>418</v>
      </c>
      <c r="L47" s="868"/>
      <c r="M47" s="868"/>
      <c r="N47" s="868"/>
      <c r="O47" s="869"/>
      <c r="P47" s="851" t="s">
        <v>48</v>
      </c>
      <c r="Q47" s="851"/>
      <c r="R47" s="851"/>
      <c r="S47" s="851"/>
      <c r="T47" s="851"/>
      <c r="U47" s="851"/>
      <c r="V47" s="865"/>
      <c r="W47" s="686"/>
      <c r="X47" s="686"/>
      <c r="Y47" s="686"/>
      <c r="Z47" s="866"/>
      <c r="AA47" s="866"/>
      <c r="AB47" s="866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66"/>
      <c r="AA48" s="866"/>
      <c r="AB48" s="866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905">
        <v>0</v>
      </c>
      <c r="AA49" s="905"/>
      <c r="AB49" s="905"/>
      <c r="AD49" s="116" t="s">
        <v>260</v>
      </c>
    </row>
    <row r="50" spans="1:30" ht="14.25" customHeight="1">
      <c r="A50" s="875" t="s">
        <v>139</v>
      </c>
      <c r="B50" s="914" t="s">
        <v>161</v>
      </c>
      <c r="C50" s="915"/>
      <c r="D50" s="915"/>
      <c r="E50" s="915"/>
      <c r="F50" s="915"/>
      <c r="G50" s="915"/>
      <c r="H50" s="916"/>
      <c r="I50" s="887">
        <v>4</v>
      </c>
      <c r="J50" s="888"/>
      <c r="K50" s="88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6" t="s">
        <v>131</v>
      </c>
      <c r="Z50" s="898" t="str">
        <f>IF(Z49=0,"",W30-Z49)</f>
        <v/>
      </c>
      <c r="AA50" s="899"/>
      <c r="AB50" s="900"/>
    </row>
    <row r="51" spans="1:30" ht="14.25" customHeight="1">
      <c r="A51" s="876"/>
      <c r="B51" s="917"/>
      <c r="C51" s="918"/>
      <c r="D51" s="918"/>
      <c r="E51" s="918"/>
      <c r="F51" s="918"/>
      <c r="G51" s="918"/>
      <c r="H51" s="919"/>
      <c r="I51" s="890"/>
      <c r="J51" s="891"/>
      <c r="K51" s="892"/>
      <c r="L51" s="848" t="s">
        <v>352</v>
      </c>
      <c r="M51" s="849"/>
      <c r="N51" s="849"/>
      <c r="O51" s="179"/>
      <c r="P51" s="845"/>
      <c r="Q51" s="846"/>
      <c r="R51" s="846"/>
      <c r="S51" s="846"/>
      <c r="T51" s="846"/>
      <c r="U51" s="847"/>
      <c r="V51" s="179"/>
      <c r="W51" s="179"/>
      <c r="Y51" s="897"/>
      <c r="Z51" s="901"/>
      <c r="AA51" s="902"/>
      <c r="AB51" s="903"/>
    </row>
    <row r="52" spans="1:30" ht="26.25" customHeight="1">
      <c r="A52" s="877"/>
      <c r="B52" s="920"/>
      <c r="C52" s="921"/>
      <c r="D52" s="921"/>
      <c r="E52" s="921"/>
      <c r="F52" s="921"/>
      <c r="G52" s="921"/>
      <c r="H52" s="922"/>
      <c r="I52" s="893"/>
      <c r="J52" s="894"/>
      <c r="K52" s="895"/>
      <c r="L52" s="236"/>
      <c r="M52" s="237"/>
      <c r="N52" s="904" t="s">
        <v>27</v>
      </c>
      <c r="O52" s="904"/>
      <c r="P52" s="904"/>
      <c r="Q52" s="904"/>
      <c r="R52" s="904"/>
      <c r="S52" s="904"/>
      <c r="T52" s="904"/>
      <c r="U52" s="904"/>
      <c r="V52" s="904"/>
      <c r="W52" s="904"/>
      <c r="X52" s="24"/>
      <c r="Y52" s="107" t="s">
        <v>6</v>
      </c>
      <c r="Z52" s="905" t="str">
        <f>IF(Z49=0,"",Z50*I50)</f>
        <v/>
      </c>
      <c r="AA52" s="905"/>
      <c r="AB52" s="905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2" t="s">
        <v>140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852">
        <v>100000</v>
      </c>
      <c r="X55" s="853"/>
      <c r="Y55" s="853"/>
      <c r="Z55" s="854"/>
      <c r="AA55" s="106" t="s">
        <v>8</v>
      </c>
      <c r="AB55" s="861"/>
    </row>
    <row r="56" spans="1:30" ht="3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855"/>
      <c r="X56" s="856"/>
      <c r="Y56" s="856"/>
      <c r="Z56" s="857"/>
      <c r="AB56" s="862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0" t="s">
        <v>141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660"/>
      <c r="U58" s="660"/>
      <c r="V58" s="660"/>
      <c r="W58" s="660"/>
      <c r="X58" s="660"/>
      <c r="Y58" s="660"/>
      <c r="Z58" s="660"/>
      <c r="AA58" s="660"/>
      <c r="AB58" s="6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858" t="s">
        <v>124</v>
      </c>
      <c r="B61" s="858"/>
      <c r="C61" s="858" t="s">
        <v>125</v>
      </c>
      <c r="D61" s="858"/>
      <c r="E61" s="858"/>
      <c r="F61" s="858" t="s">
        <v>126</v>
      </c>
      <c r="G61" s="858"/>
      <c r="H61" s="858"/>
      <c r="I61" s="858"/>
      <c r="J61" s="858"/>
      <c r="K61" s="858" t="s">
        <v>127</v>
      </c>
      <c r="L61" s="859"/>
      <c r="M61" s="859"/>
      <c r="N61" s="859"/>
      <c r="O61" s="859"/>
      <c r="P61" s="858" t="s">
        <v>162</v>
      </c>
      <c r="Q61" s="859"/>
      <c r="R61" s="859"/>
      <c r="S61" s="859"/>
      <c r="T61" s="859"/>
      <c r="U61" s="859"/>
      <c r="V61" s="860" t="s">
        <v>128</v>
      </c>
      <c r="W61" s="860"/>
      <c r="X61" s="860"/>
      <c r="Y61" s="860"/>
      <c r="Z61" s="858" t="s">
        <v>129</v>
      </c>
      <c r="AA61" s="858"/>
      <c r="AB61" s="858"/>
    </row>
    <row r="62" spans="1:30" ht="18.75" customHeight="1">
      <c r="A62" s="850" t="s">
        <v>273</v>
      </c>
      <c r="B62" s="850"/>
      <c r="C62" s="850"/>
      <c r="D62" s="850"/>
      <c r="E62" s="850"/>
      <c r="F62" s="850"/>
      <c r="G62" s="850"/>
      <c r="H62" s="850"/>
      <c r="I62" s="850"/>
      <c r="J62" s="850"/>
      <c r="K62" s="850"/>
      <c r="L62" s="850"/>
      <c r="M62" s="850"/>
      <c r="N62" s="850"/>
      <c r="O62" s="850"/>
      <c r="P62" s="850"/>
      <c r="Q62" s="850"/>
      <c r="R62" s="850"/>
      <c r="S62" s="850"/>
      <c r="T62" s="850"/>
      <c r="U62" s="850"/>
      <c r="V62" s="850"/>
      <c r="W62" s="850"/>
      <c r="X62" s="850"/>
      <c r="Y62" s="850"/>
      <c r="Z62" s="850"/>
      <c r="AA62" s="850"/>
      <c r="AB62" s="850"/>
    </row>
    <row r="63" spans="1:30" ht="42" customHeight="1">
      <c r="A63" s="851"/>
      <c r="B63" s="851"/>
      <c r="C63" s="863"/>
      <c r="D63" s="863"/>
      <c r="E63" s="863"/>
      <c r="F63" s="851"/>
      <c r="G63" s="851"/>
      <c r="H63" s="851"/>
      <c r="I63" s="851"/>
      <c r="J63" s="851"/>
      <c r="K63" s="864" t="s">
        <v>271</v>
      </c>
      <c r="L63" s="864"/>
      <c r="M63" s="864"/>
      <c r="N63" s="864"/>
      <c r="O63" s="864"/>
      <c r="P63" s="851"/>
      <c r="Q63" s="851"/>
      <c r="R63" s="851"/>
      <c r="S63" s="851"/>
      <c r="T63" s="851"/>
      <c r="U63" s="851"/>
      <c r="V63" s="865"/>
      <c r="W63" s="686"/>
      <c r="X63" s="686"/>
      <c r="Y63" s="686"/>
      <c r="Z63" s="866">
        <v>0</v>
      </c>
      <c r="AA63" s="866"/>
      <c r="AB63" s="866"/>
    </row>
    <row r="64" spans="1:30" s="96" customFormat="1" ht="41.25" customHeight="1">
      <c r="A64" s="851"/>
      <c r="B64" s="851"/>
      <c r="C64" s="863"/>
      <c r="D64" s="863"/>
      <c r="E64" s="863"/>
      <c r="F64" s="851"/>
      <c r="G64" s="851"/>
      <c r="H64" s="851"/>
      <c r="I64" s="851"/>
      <c r="J64" s="851"/>
      <c r="K64" s="913" t="s">
        <v>271</v>
      </c>
      <c r="L64" s="913"/>
      <c r="M64" s="913"/>
      <c r="N64" s="913"/>
      <c r="O64" s="913"/>
      <c r="P64" s="851"/>
      <c r="Q64" s="851"/>
      <c r="R64" s="851"/>
      <c r="S64" s="851"/>
      <c r="T64" s="851"/>
      <c r="U64" s="851"/>
      <c r="V64" s="865"/>
      <c r="W64" s="686"/>
      <c r="X64" s="686"/>
      <c r="Y64" s="686"/>
      <c r="Z64" s="866">
        <v>0</v>
      </c>
      <c r="AA64" s="866"/>
      <c r="AB64" s="866"/>
    </row>
    <row r="65" spans="1:30" ht="18.75" customHeight="1">
      <c r="A65" s="909" t="s">
        <v>424</v>
      </c>
      <c r="B65" s="910"/>
      <c r="C65" s="910"/>
      <c r="D65" s="910"/>
      <c r="E65" s="910"/>
      <c r="F65" s="910"/>
      <c r="G65" s="910"/>
      <c r="H65" s="910"/>
      <c r="I65" s="910"/>
      <c r="J65" s="910"/>
      <c r="K65" s="910"/>
      <c r="L65" s="910"/>
      <c r="M65" s="910"/>
      <c r="N65" s="910"/>
      <c r="O65" s="910"/>
      <c r="P65" s="910"/>
      <c r="Q65" s="910"/>
      <c r="R65" s="910"/>
      <c r="S65" s="910"/>
      <c r="T65" s="910"/>
      <c r="U65" s="910"/>
      <c r="V65" s="910"/>
      <c r="W65" s="910"/>
      <c r="X65" s="910"/>
      <c r="Y65" s="910"/>
      <c r="Z65" s="910"/>
      <c r="AA65" s="910"/>
      <c r="AB65" s="911"/>
      <c r="AD65" s="115" t="s">
        <v>259</v>
      </c>
    </row>
    <row r="66" spans="1:30" ht="42" customHeight="1">
      <c r="A66" s="851"/>
      <c r="B66" s="851"/>
      <c r="C66" s="863"/>
      <c r="D66" s="863"/>
      <c r="E66" s="863"/>
      <c r="F66" s="851"/>
      <c r="G66" s="851"/>
      <c r="H66" s="851"/>
      <c r="I66" s="851"/>
      <c r="J66" s="851"/>
      <c r="K66" s="912" t="s">
        <v>413</v>
      </c>
      <c r="L66" s="912"/>
      <c r="M66" s="912"/>
      <c r="N66" s="912"/>
      <c r="O66" s="912"/>
      <c r="P66" s="851"/>
      <c r="Q66" s="851"/>
      <c r="R66" s="851"/>
      <c r="S66" s="851"/>
      <c r="T66" s="851"/>
      <c r="U66" s="851"/>
      <c r="V66" s="865"/>
      <c r="W66" s="686"/>
      <c r="X66" s="686"/>
      <c r="Y66" s="686"/>
      <c r="Z66" s="866">
        <v>0</v>
      </c>
      <c r="AA66" s="866"/>
      <c r="AB66" s="866"/>
      <c r="AD66" s="116" t="s">
        <v>260</v>
      </c>
    </row>
    <row r="67" spans="1:30" s="96" customFormat="1" ht="42" customHeight="1">
      <c r="A67" s="851"/>
      <c r="B67" s="851"/>
      <c r="C67" s="863"/>
      <c r="D67" s="863"/>
      <c r="E67" s="863"/>
      <c r="F67" s="851"/>
      <c r="G67" s="851"/>
      <c r="H67" s="851"/>
      <c r="I67" s="851"/>
      <c r="J67" s="851"/>
      <c r="K67" s="874" t="s">
        <v>413</v>
      </c>
      <c r="L67" s="874"/>
      <c r="M67" s="874"/>
      <c r="N67" s="874"/>
      <c r="O67" s="874"/>
      <c r="P67" s="851"/>
      <c r="Q67" s="851"/>
      <c r="R67" s="851"/>
      <c r="S67" s="851"/>
      <c r="T67" s="851"/>
      <c r="U67" s="851"/>
      <c r="V67" s="865"/>
      <c r="W67" s="686"/>
      <c r="X67" s="686"/>
      <c r="Y67" s="686"/>
      <c r="Z67" s="866">
        <v>0</v>
      </c>
      <c r="AA67" s="866"/>
      <c r="AB67" s="866"/>
    </row>
    <row r="68" spans="1:30" ht="18" customHeight="1">
      <c r="A68" s="906" t="s">
        <v>425</v>
      </c>
      <c r="B68" s="907"/>
      <c r="C68" s="907"/>
      <c r="D68" s="907"/>
      <c r="E68" s="907"/>
      <c r="F68" s="907"/>
      <c r="G68" s="907"/>
      <c r="H68" s="907"/>
      <c r="I68" s="907"/>
      <c r="J68" s="907"/>
      <c r="K68" s="907"/>
      <c r="L68" s="907"/>
      <c r="M68" s="907"/>
      <c r="N68" s="907"/>
      <c r="O68" s="907"/>
      <c r="P68" s="907"/>
      <c r="Q68" s="907"/>
      <c r="R68" s="907"/>
      <c r="S68" s="907"/>
      <c r="T68" s="907"/>
      <c r="U68" s="907"/>
      <c r="V68" s="907"/>
      <c r="W68" s="907"/>
      <c r="X68" s="907"/>
      <c r="Y68" s="907"/>
      <c r="Z68" s="907"/>
      <c r="AA68" s="907"/>
      <c r="AB68" s="908"/>
      <c r="AD68" s="115" t="s">
        <v>259</v>
      </c>
    </row>
    <row r="69" spans="1:30" ht="42" customHeight="1">
      <c r="A69" s="851" t="s">
        <v>48</v>
      </c>
      <c r="B69" s="851"/>
      <c r="C69" s="873" t="s">
        <v>48</v>
      </c>
      <c r="D69" s="873"/>
      <c r="E69" s="873"/>
      <c r="F69" s="851" t="s">
        <v>48</v>
      </c>
      <c r="G69" s="851"/>
      <c r="H69" s="851"/>
      <c r="I69" s="851"/>
      <c r="J69" s="851"/>
      <c r="K69" s="912" t="s">
        <v>415</v>
      </c>
      <c r="L69" s="912"/>
      <c r="M69" s="912"/>
      <c r="N69" s="912"/>
      <c r="O69" s="912"/>
      <c r="P69" s="851" t="s">
        <v>48</v>
      </c>
      <c r="Q69" s="851"/>
      <c r="R69" s="851"/>
      <c r="S69" s="851"/>
      <c r="T69" s="851"/>
      <c r="U69" s="851"/>
      <c r="V69" s="865"/>
      <c r="W69" s="686"/>
      <c r="X69" s="686"/>
      <c r="Y69" s="686"/>
      <c r="Z69" s="866">
        <v>0</v>
      </c>
      <c r="AA69" s="866"/>
      <c r="AB69" s="866"/>
      <c r="AD69" s="116" t="s">
        <v>260</v>
      </c>
    </row>
    <row r="70" spans="1:30" s="96" customFormat="1" ht="42" customHeight="1">
      <c r="A70" s="851" t="s">
        <v>48</v>
      </c>
      <c r="B70" s="851"/>
      <c r="C70" s="873" t="s">
        <v>48</v>
      </c>
      <c r="D70" s="873"/>
      <c r="E70" s="873"/>
      <c r="F70" s="851" t="s">
        <v>48</v>
      </c>
      <c r="G70" s="851"/>
      <c r="H70" s="851"/>
      <c r="I70" s="851"/>
      <c r="J70" s="851"/>
      <c r="K70" s="874" t="s">
        <v>415</v>
      </c>
      <c r="L70" s="874"/>
      <c r="M70" s="874"/>
      <c r="N70" s="874"/>
      <c r="O70" s="874"/>
      <c r="P70" s="851" t="s">
        <v>48</v>
      </c>
      <c r="Q70" s="851"/>
      <c r="R70" s="851"/>
      <c r="S70" s="851"/>
      <c r="T70" s="851"/>
      <c r="U70" s="851"/>
      <c r="V70" s="865"/>
      <c r="W70" s="686"/>
      <c r="X70" s="686"/>
      <c r="Y70" s="686"/>
      <c r="Z70" s="866">
        <v>0</v>
      </c>
      <c r="AA70" s="866"/>
      <c r="AB70" s="866"/>
    </row>
    <row r="71" spans="1:30" ht="18" customHeight="1">
      <c r="A71" s="850" t="s">
        <v>426</v>
      </c>
      <c r="B71" s="850"/>
      <c r="C71" s="850"/>
      <c r="D71" s="850"/>
      <c r="E71" s="850"/>
      <c r="F71" s="850"/>
      <c r="G71" s="850"/>
      <c r="H71" s="850"/>
      <c r="I71" s="850"/>
      <c r="J71" s="850"/>
      <c r="K71" s="850"/>
      <c r="L71" s="850"/>
      <c r="M71" s="850"/>
      <c r="N71" s="850"/>
      <c r="O71" s="850"/>
      <c r="P71" s="850"/>
      <c r="Q71" s="850"/>
      <c r="R71" s="850"/>
      <c r="S71" s="850"/>
      <c r="T71" s="850"/>
      <c r="U71" s="850"/>
      <c r="V71" s="850"/>
      <c r="W71" s="850"/>
      <c r="X71" s="850"/>
      <c r="Y71" s="850"/>
      <c r="Z71" s="850"/>
      <c r="AA71" s="850"/>
      <c r="AB71" s="850"/>
      <c r="AD71" s="115" t="s">
        <v>259</v>
      </c>
    </row>
    <row r="72" spans="1:30" ht="42.75" customHeight="1">
      <c r="A72" s="851" t="s">
        <v>48</v>
      </c>
      <c r="B72" s="851"/>
      <c r="C72" s="873" t="s">
        <v>48</v>
      </c>
      <c r="D72" s="873"/>
      <c r="E72" s="873"/>
      <c r="F72" s="851" t="s">
        <v>48</v>
      </c>
      <c r="G72" s="851"/>
      <c r="H72" s="851"/>
      <c r="I72" s="851"/>
      <c r="J72" s="851"/>
      <c r="K72" s="870" t="s">
        <v>427</v>
      </c>
      <c r="L72" s="871"/>
      <c r="M72" s="871"/>
      <c r="N72" s="871"/>
      <c r="O72" s="872"/>
      <c r="P72" s="851" t="s">
        <v>48</v>
      </c>
      <c r="Q72" s="851"/>
      <c r="R72" s="851"/>
      <c r="S72" s="851"/>
      <c r="T72" s="851"/>
      <c r="U72" s="851"/>
      <c r="V72" s="865"/>
      <c r="W72" s="686"/>
      <c r="X72" s="686"/>
      <c r="Y72" s="686"/>
      <c r="Z72" s="866">
        <v>0</v>
      </c>
      <c r="AA72" s="866"/>
      <c r="AB72" s="866"/>
      <c r="AD72" s="116" t="s">
        <v>260</v>
      </c>
    </row>
    <row r="73" spans="1:30" s="96" customFormat="1" ht="42.75" customHeight="1">
      <c r="A73" s="851" t="s">
        <v>48</v>
      </c>
      <c r="B73" s="851"/>
      <c r="C73" s="873" t="s">
        <v>48</v>
      </c>
      <c r="D73" s="873"/>
      <c r="E73" s="873"/>
      <c r="F73" s="851" t="s">
        <v>48</v>
      </c>
      <c r="G73" s="851"/>
      <c r="H73" s="851"/>
      <c r="I73" s="851"/>
      <c r="J73" s="851"/>
      <c r="K73" s="867" t="s">
        <v>427</v>
      </c>
      <c r="L73" s="868"/>
      <c r="M73" s="868"/>
      <c r="N73" s="868"/>
      <c r="O73" s="869"/>
      <c r="P73" s="851" t="s">
        <v>48</v>
      </c>
      <c r="Q73" s="851"/>
      <c r="R73" s="851"/>
      <c r="S73" s="851"/>
      <c r="T73" s="851"/>
      <c r="U73" s="851"/>
      <c r="V73" s="865"/>
      <c r="W73" s="686"/>
      <c r="X73" s="686"/>
      <c r="Y73" s="686"/>
      <c r="Z73" s="866">
        <v>0</v>
      </c>
      <c r="AA73" s="866"/>
      <c r="AB73" s="866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66">
        <v>0</v>
      </c>
      <c r="AA74" s="866"/>
      <c r="AB74" s="866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905">
        <f ca="1">SUM(Z63:OFFSET(Razem_BIVA9_133,-1,25))</f>
        <v>0</v>
      </c>
      <c r="AA75" s="905"/>
      <c r="AB75" s="905"/>
      <c r="AD75" s="116" t="s">
        <v>260</v>
      </c>
    </row>
    <row r="76" spans="1:30" ht="14.25" customHeight="1">
      <c r="A76" s="875" t="s">
        <v>144</v>
      </c>
      <c r="B76" s="878" t="s">
        <v>161</v>
      </c>
      <c r="C76" s="879"/>
      <c r="D76" s="879"/>
      <c r="E76" s="879"/>
      <c r="F76" s="879"/>
      <c r="G76" s="879"/>
      <c r="H76" s="880"/>
      <c r="I76" s="887" t="str">
        <f ca="1">IF(Z75&gt;0,"Wpisz wartość kursu EUR do PLN","nd")</f>
        <v>nd</v>
      </c>
      <c r="J76" s="888"/>
      <c r="K76" s="88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6" t="s">
        <v>131</v>
      </c>
      <c r="Z76" s="898" t="str">
        <f ca="1">IF(Z75=0,"",W55-Z75)</f>
        <v/>
      </c>
      <c r="AA76" s="899"/>
      <c r="AB76" s="900"/>
    </row>
    <row r="77" spans="1:30" ht="17.25" customHeight="1">
      <c r="A77" s="876"/>
      <c r="B77" s="881"/>
      <c r="C77" s="882"/>
      <c r="D77" s="882"/>
      <c r="E77" s="882"/>
      <c r="F77" s="882"/>
      <c r="G77" s="882"/>
      <c r="H77" s="883"/>
      <c r="I77" s="890"/>
      <c r="J77" s="891"/>
      <c r="K77" s="892"/>
      <c r="L77" s="848" t="s">
        <v>352</v>
      </c>
      <c r="M77" s="849"/>
      <c r="N77" s="849"/>
      <c r="O77" s="179"/>
      <c r="P77" s="845"/>
      <c r="Q77" s="846"/>
      <c r="R77" s="846"/>
      <c r="S77" s="846"/>
      <c r="T77" s="846"/>
      <c r="U77" s="847"/>
      <c r="V77" s="179"/>
      <c r="W77" s="179"/>
      <c r="Y77" s="897"/>
      <c r="Z77" s="901"/>
      <c r="AA77" s="902"/>
      <c r="AB77" s="903"/>
    </row>
    <row r="78" spans="1:30" ht="26.25" customHeight="1">
      <c r="A78" s="877"/>
      <c r="B78" s="884"/>
      <c r="C78" s="885"/>
      <c r="D78" s="885"/>
      <c r="E78" s="885"/>
      <c r="F78" s="885"/>
      <c r="G78" s="885"/>
      <c r="H78" s="886"/>
      <c r="I78" s="893"/>
      <c r="J78" s="894"/>
      <c r="K78" s="895"/>
      <c r="L78" s="236"/>
      <c r="M78" s="237"/>
      <c r="N78" s="904" t="s">
        <v>27</v>
      </c>
      <c r="O78" s="904"/>
      <c r="P78" s="904"/>
      <c r="Q78" s="904"/>
      <c r="R78" s="904"/>
      <c r="S78" s="904"/>
      <c r="T78" s="904"/>
      <c r="U78" s="904"/>
      <c r="V78" s="904"/>
      <c r="W78" s="904"/>
      <c r="X78" s="24"/>
      <c r="Y78" s="107" t="s">
        <v>6</v>
      </c>
      <c r="Z78" s="905" t="str">
        <f ca="1">IF(Z75=0,"",Z76*I76)</f>
        <v/>
      </c>
      <c r="AA78" s="905"/>
      <c r="AB78" s="905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2"/>
      <c r="P79" s="822"/>
      <c r="Q79" s="822"/>
      <c r="R79" s="822"/>
      <c r="S79" s="822"/>
      <c r="T79" s="822"/>
      <c r="U79" s="822"/>
      <c r="V79" s="822"/>
      <c r="W79" s="822"/>
      <c r="X79" s="822"/>
      <c r="Y79" s="822"/>
      <c r="Z79" s="822"/>
      <c r="AA79" s="822"/>
      <c r="AB79" s="822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2" t="s">
        <v>217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852">
        <v>30000</v>
      </c>
      <c r="X81" s="853"/>
      <c r="Y81" s="853"/>
      <c r="Z81" s="854"/>
      <c r="AA81" s="106" t="s">
        <v>8</v>
      </c>
      <c r="AB81" s="861" t="str">
        <f ca="1">IF(Z100=0,"","x")</f>
        <v/>
      </c>
    </row>
    <row r="82" spans="1:30" ht="2.25" customHeight="1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855"/>
      <c r="X82" s="856"/>
      <c r="Y82" s="856"/>
      <c r="Z82" s="857"/>
      <c r="AA82" s="16"/>
      <c r="AB82" s="862"/>
    </row>
    <row r="83" spans="1:30" ht="22.5" customHeight="1">
      <c r="A83" s="660" t="s">
        <v>218</v>
      </c>
      <c r="B83" s="660"/>
      <c r="C83" s="660"/>
      <c r="D83" s="660"/>
      <c r="E83" s="660"/>
      <c r="F83" s="660"/>
      <c r="G83" s="660"/>
      <c r="H83" s="660"/>
      <c r="I83" s="660"/>
      <c r="J83" s="660"/>
      <c r="K83" s="660"/>
      <c r="L83" s="660"/>
      <c r="M83" s="660"/>
      <c r="N83" s="660"/>
      <c r="O83" s="660"/>
      <c r="P83" s="660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858" t="s">
        <v>124</v>
      </c>
      <c r="B86" s="858"/>
      <c r="C86" s="858" t="s">
        <v>125</v>
      </c>
      <c r="D86" s="858"/>
      <c r="E86" s="858"/>
      <c r="F86" s="858" t="s">
        <v>126</v>
      </c>
      <c r="G86" s="858"/>
      <c r="H86" s="858"/>
      <c r="I86" s="858"/>
      <c r="J86" s="858"/>
      <c r="K86" s="858" t="s">
        <v>127</v>
      </c>
      <c r="L86" s="859"/>
      <c r="M86" s="859"/>
      <c r="N86" s="859"/>
      <c r="O86" s="859"/>
      <c r="P86" s="858" t="s">
        <v>163</v>
      </c>
      <c r="Q86" s="859"/>
      <c r="R86" s="859"/>
      <c r="S86" s="859"/>
      <c r="T86" s="859"/>
      <c r="U86" s="859"/>
      <c r="V86" s="860" t="s">
        <v>128</v>
      </c>
      <c r="W86" s="860"/>
      <c r="X86" s="860"/>
      <c r="Y86" s="860"/>
      <c r="Z86" s="858" t="s">
        <v>129</v>
      </c>
      <c r="AA86" s="858"/>
      <c r="AB86" s="858"/>
    </row>
    <row r="87" spans="1:30" ht="18" customHeight="1">
      <c r="A87" s="850" t="s">
        <v>274</v>
      </c>
      <c r="B87" s="850"/>
      <c r="C87" s="850"/>
      <c r="D87" s="850"/>
      <c r="E87" s="850"/>
      <c r="F87" s="850"/>
      <c r="G87" s="850"/>
      <c r="H87" s="850"/>
      <c r="I87" s="850"/>
      <c r="J87" s="850"/>
      <c r="K87" s="850"/>
      <c r="L87" s="850"/>
      <c r="M87" s="850"/>
      <c r="N87" s="850"/>
      <c r="O87" s="850"/>
      <c r="P87" s="850"/>
      <c r="Q87" s="850"/>
      <c r="R87" s="850"/>
      <c r="S87" s="850"/>
      <c r="T87" s="850"/>
      <c r="U87" s="850"/>
      <c r="V87" s="850"/>
      <c r="W87" s="850"/>
      <c r="X87" s="850"/>
      <c r="Y87" s="850"/>
      <c r="Z87" s="850"/>
      <c r="AA87" s="850"/>
      <c r="AB87" s="850"/>
    </row>
    <row r="88" spans="1:30" ht="42" customHeight="1">
      <c r="A88" s="851" t="s">
        <v>48</v>
      </c>
      <c r="B88" s="851"/>
      <c r="C88" s="863" t="s">
        <v>48</v>
      </c>
      <c r="D88" s="863"/>
      <c r="E88" s="863"/>
      <c r="F88" s="851" t="s">
        <v>48</v>
      </c>
      <c r="G88" s="851"/>
      <c r="H88" s="851"/>
      <c r="I88" s="851"/>
      <c r="J88" s="851"/>
      <c r="K88" s="864" t="s">
        <v>271</v>
      </c>
      <c r="L88" s="864"/>
      <c r="M88" s="864"/>
      <c r="N88" s="864"/>
      <c r="O88" s="864"/>
      <c r="P88" s="851" t="s">
        <v>48</v>
      </c>
      <c r="Q88" s="851"/>
      <c r="R88" s="851"/>
      <c r="S88" s="851"/>
      <c r="T88" s="851"/>
      <c r="U88" s="851"/>
      <c r="V88" s="865"/>
      <c r="W88" s="686"/>
      <c r="X88" s="686"/>
      <c r="Y88" s="686"/>
      <c r="Z88" s="866"/>
      <c r="AA88" s="866"/>
      <c r="AB88" s="866"/>
    </row>
    <row r="89" spans="1:30" s="96" customFormat="1" ht="42" customHeight="1">
      <c r="A89" s="851"/>
      <c r="B89" s="851"/>
      <c r="C89" s="863"/>
      <c r="D89" s="863"/>
      <c r="E89" s="863"/>
      <c r="F89" s="851"/>
      <c r="G89" s="851"/>
      <c r="H89" s="851"/>
      <c r="I89" s="851"/>
      <c r="J89" s="851"/>
      <c r="K89" s="913" t="s">
        <v>271</v>
      </c>
      <c r="L89" s="913"/>
      <c r="M89" s="913"/>
      <c r="N89" s="913"/>
      <c r="O89" s="913"/>
      <c r="P89" s="851"/>
      <c r="Q89" s="851"/>
      <c r="R89" s="851"/>
      <c r="S89" s="851"/>
      <c r="T89" s="851"/>
      <c r="U89" s="851"/>
      <c r="V89" s="865"/>
      <c r="W89" s="686"/>
      <c r="X89" s="686"/>
      <c r="Y89" s="686"/>
      <c r="Z89" s="866"/>
      <c r="AA89" s="866"/>
      <c r="AB89" s="866"/>
    </row>
    <row r="90" spans="1:30" ht="21" customHeight="1">
      <c r="A90" s="909" t="s">
        <v>428</v>
      </c>
      <c r="B90" s="910"/>
      <c r="C90" s="910"/>
      <c r="D90" s="910"/>
      <c r="E90" s="910"/>
      <c r="F90" s="910"/>
      <c r="G90" s="910"/>
      <c r="H90" s="910"/>
      <c r="I90" s="910"/>
      <c r="J90" s="910"/>
      <c r="K90" s="910"/>
      <c r="L90" s="910"/>
      <c r="M90" s="910"/>
      <c r="N90" s="910"/>
      <c r="O90" s="910"/>
      <c r="P90" s="910"/>
      <c r="Q90" s="910"/>
      <c r="R90" s="910"/>
      <c r="S90" s="910"/>
      <c r="T90" s="910"/>
      <c r="U90" s="910"/>
      <c r="V90" s="910"/>
      <c r="W90" s="910"/>
      <c r="X90" s="910"/>
      <c r="Y90" s="910"/>
      <c r="Z90" s="910"/>
      <c r="AA90" s="910"/>
      <c r="AB90" s="911"/>
      <c r="AD90" s="115" t="s">
        <v>259</v>
      </c>
    </row>
    <row r="91" spans="1:30" ht="42" customHeight="1">
      <c r="A91" s="851"/>
      <c r="B91" s="851"/>
      <c r="C91" s="863"/>
      <c r="D91" s="863"/>
      <c r="E91" s="863"/>
      <c r="F91" s="851"/>
      <c r="G91" s="851"/>
      <c r="H91" s="851"/>
      <c r="I91" s="851"/>
      <c r="J91" s="851"/>
      <c r="K91" s="933" t="s">
        <v>525</v>
      </c>
      <c r="L91" s="933"/>
      <c r="M91" s="933"/>
      <c r="N91" s="933"/>
      <c r="O91" s="933"/>
      <c r="P91" s="851"/>
      <c r="Q91" s="851"/>
      <c r="R91" s="851"/>
      <c r="S91" s="851"/>
      <c r="T91" s="851"/>
      <c r="U91" s="851"/>
      <c r="V91" s="865"/>
      <c r="W91" s="686"/>
      <c r="X91" s="686"/>
      <c r="Y91" s="686"/>
      <c r="Z91" s="866"/>
      <c r="AA91" s="866"/>
      <c r="AB91" s="866"/>
      <c r="AD91" s="116" t="s">
        <v>260</v>
      </c>
    </row>
    <row r="92" spans="1:30" s="96" customFormat="1" ht="42" customHeight="1">
      <c r="A92" s="851"/>
      <c r="B92" s="851"/>
      <c r="C92" s="863"/>
      <c r="D92" s="863"/>
      <c r="E92" s="863"/>
      <c r="F92" s="851"/>
      <c r="G92" s="851"/>
      <c r="H92" s="851"/>
      <c r="I92" s="851"/>
      <c r="J92" s="851"/>
      <c r="K92" s="934" t="s">
        <v>525</v>
      </c>
      <c r="L92" s="934"/>
      <c r="M92" s="934"/>
      <c r="N92" s="934"/>
      <c r="O92" s="934"/>
      <c r="P92" s="851"/>
      <c r="Q92" s="851"/>
      <c r="R92" s="851"/>
      <c r="S92" s="851"/>
      <c r="T92" s="851"/>
      <c r="U92" s="851"/>
      <c r="V92" s="865"/>
      <c r="W92" s="686"/>
      <c r="X92" s="686"/>
      <c r="Y92" s="686"/>
      <c r="Z92" s="866"/>
      <c r="AA92" s="866"/>
      <c r="AB92" s="866"/>
    </row>
    <row r="93" spans="1:30" ht="18" customHeight="1">
      <c r="A93" s="906" t="s">
        <v>429</v>
      </c>
      <c r="B93" s="907"/>
      <c r="C93" s="907"/>
      <c r="D93" s="907"/>
      <c r="E93" s="907"/>
      <c r="F93" s="907"/>
      <c r="G93" s="907"/>
      <c r="H93" s="907"/>
      <c r="I93" s="907"/>
      <c r="J93" s="907"/>
      <c r="K93" s="907"/>
      <c r="L93" s="907"/>
      <c r="M93" s="907"/>
      <c r="N93" s="907"/>
      <c r="O93" s="907"/>
      <c r="P93" s="907"/>
      <c r="Q93" s="907"/>
      <c r="R93" s="907"/>
      <c r="S93" s="907"/>
      <c r="T93" s="907"/>
      <c r="U93" s="907"/>
      <c r="V93" s="907"/>
      <c r="W93" s="907"/>
      <c r="X93" s="907"/>
      <c r="Y93" s="907"/>
      <c r="Z93" s="907"/>
      <c r="AA93" s="907"/>
      <c r="AB93" s="908"/>
      <c r="AD93" s="115" t="s">
        <v>259</v>
      </c>
    </row>
    <row r="94" spans="1:30" ht="42" customHeight="1">
      <c r="A94" s="851" t="s">
        <v>48</v>
      </c>
      <c r="B94" s="851"/>
      <c r="C94" s="863" t="s">
        <v>48</v>
      </c>
      <c r="D94" s="863"/>
      <c r="E94" s="863"/>
      <c r="F94" s="851" t="s">
        <v>48</v>
      </c>
      <c r="G94" s="851"/>
      <c r="H94" s="851"/>
      <c r="I94" s="851"/>
      <c r="J94" s="851"/>
      <c r="K94" s="912" t="s">
        <v>416</v>
      </c>
      <c r="L94" s="912"/>
      <c r="M94" s="912"/>
      <c r="N94" s="912"/>
      <c r="O94" s="912"/>
      <c r="P94" s="851" t="s">
        <v>48</v>
      </c>
      <c r="Q94" s="851"/>
      <c r="R94" s="851"/>
      <c r="S94" s="851"/>
      <c r="T94" s="851"/>
      <c r="U94" s="851"/>
      <c r="V94" s="865"/>
      <c r="W94" s="686"/>
      <c r="X94" s="686"/>
      <c r="Y94" s="686"/>
      <c r="Z94" s="866"/>
      <c r="AA94" s="866"/>
      <c r="AB94" s="866"/>
      <c r="AD94" s="116" t="s">
        <v>260</v>
      </c>
    </row>
    <row r="95" spans="1:30" s="96" customFormat="1" ht="42" customHeight="1">
      <c r="A95" s="851" t="s">
        <v>48</v>
      </c>
      <c r="B95" s="851"/>
      <c r="C95" s="863" t="s">
        <v>48</v>
      </c>
      <c r="D95" s="863"/>
      <c r="E95" s="863"/>
      <c r="F95" s="851" t="s">
        <v>48</v>
      </c>
      <c r="G95" s="851"/>
      <c r="H95" s="851"/>
      <c r="I95" s="851"/>
      <c r="J95" s="851"/>
      <c r="K95" s="874" t="s">
        <v>416</v>
      </c>
      <c r="L95" s="874"/>
      <c r="M95" s="874"/>
      <c r="N95" s="874"/>
      <c r="O95" s="874"/>
      <c r="P95" s="851" t="s">
        <v>48</v>
      </c>
      <c r="Q95" s="851"/>
      <c r="R95" s="851"/>
      <c r="S95" s="851"/>
      <c r="T95" s="851"/>
      <c r="U95" s="851"/>
      <c r="V95" s="865"/>
      <c r="W95" s="686"/>
      <c r="X95" s="686"/>
      <c r="Y95" s="686"/>
      <c r="Z95" s="866"/>
      <c r="AA95" s="866"/>
      <c r="AB95" s="866"/>
    </row>
    <row r="96" spans="1:30" ht="18" customHeight="1">
      <c r="A96" s="850" t="s">
        <v>430</v>
      </c>
      <c r="B96" s="850"/>
      <c r="C96" s="850"/>
      <c r="D96" s="850"/>
      <c r="E96" s="850"/>
      <c r="F96" s="850"/>
      <c r="G96" s="850"/>
      <c r="H96" s="850"/>
      <c r="I96" s="850"/>
      <c r="J96" s="850"/>
      <c r="K96" s="850"/>
      <c r="L96" s="850"/>
      <c r="M96" s="850"/>
      <c r="N96" s="850"/>
      <c r="O96" s="850"/>
      <c r="P96" s="850"/>
      <c r="Q96" s="850"/>
      <c r="R96" s="850"/>
      <c r="S96" s="850"/>
      <c r="T96" s="850"/>
      <c r="U96" s="850"/>
      <c r="V96" s="850"/>
      <c r="W96" s="850"/>
      <c r="X96" s="850"/>
      <c r="Y96" s="850"/>
      <c r="Z96" s="850"/>
      <c r="AA96" s="850"/>
      <c r="AB96" s="850"/>
      <c r="AD96" s="115" t="s">
        <v>259</v>
      </c>
    </row>
    <row r="97" spans="1:31" ht="42" customHeight="1">
      <c r="A97" s="851" t="s">
        <v>48</v>
      </c>
      <c r="B97" s="851"/>
      <c r="C97" s="863" t="s">
        <v>48</v>
      </c>
      <c r="D97" s="863"/>
      <c r="E97" s="863"/>
      <c r="F97" s="851" t="s">
        <v>48</v>
      </c>
      <c r="G97" s="851"/>
      <c r="H97" s="851"/>
      <c r="I97" s="851"/>
      <c r="J97" s="851"/>
      <c r="K97" s="870" t="s">
        <v>418</v>
      </c>
      <c r="L97" s="871"/>
      <c r="M97" s="871"/>
      <c r="N97" s="871"/>
      <c r="O97" s="872"/>
      <c r="P97" s="851" t="s">
        <v>48</v>
      </c>
      <c r="Q97" s="851"/>
      <c r="R97" s="851"/>
      <c r="S97" s="851"/>
      <c r="T97" s="851"/>
      <c r="U97" s="851"/>
      <c r="V97" s="865"/>
      <c r="W97" s="686"/>
      <c r="X97" s="686"/>
      <c r="Y97" s="686"/>
      <c r="Z97" s="866"/>
      <c r="AA97" s="866"/>
      <c r="AB97" s="866"/>
      <c r="AD97" s="116" t="s">
        <v>260</v>
      </c>
    </row>
    <row r="98" spans="1:31" s="96" customFormat="1" ht="42" customHeight="1">
      <c r="A98" s="851" t="s">
        <v>48</v>
      </c>
      <c r="B98" s="851"/>
      <c r="C98" s="863" t="s">
        <v>48</v>
      </c>
      <c r="D98" s="863"/>
      <c r="E98" s="863"/>
      <c r="F98" s="851" t="s">
        <v>48</v>
      </c>
      <c r="G98" s="851"/>
      <c r="H98" s="851"/>
      <c r="I98" s="851"/>
      <c r="J98" s="851"/>
      <c r="K98" s="867" t="s">
        <v>418</v>
      </c>
      <c r="L98" s="868"/>
      <c r="M98" s="868"/>
      <c r="N98" s="868"/>
      <c r="O98" s="869"/>
      <c r="P98" s="851" t="s">
        <v>48</v>
      </c>
      <c r="Q98" s="851"/>
      <c r="R98" s="851"/>
      <c r="S98" s="851"/>
      <c r="T98" s="851"/>
      <c r="U98" s="851"/>
      <c r="V98" s="865"/>
      <c r="W98" s="686"/>
      <c r="X98" s="686"/>
      <c r="Y98" s="686"/>
      <c r="Z98" s="866"/>
      <c r="AA98" s="866"/>
      <c r="AB98" s="866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66"/>
      <c r="AA99" s="866"/>
      <c r="AB99" s="866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905">
        <f ca="1">SUM(Z88:OFFSET(Razem_BIVA9_143,-1,25))</f>
        <v>0</v>
      </c>
      <c r="AA100" s="905"/>
      <c r="AB100" s="905"/>
      <c r="AD100" s="116" t="s">
        <v>260</v>
      </c>
    </row>
    <row r="101" spans="1:31" ht="14.25" customHeight="1">
      <c r="A101" s="875" t="s">
        <v>221</v>
      </c>
      <c r="B101" s="914" t="s">
        <v>161</v>
      </c>
      <c r="C101" s="915"/>
      <c r="D101" s="915"/>
      <c r="E101" s="915"/>
      <c r="F101" s="915"/>
      <c r="G101" s="915"/>
      <c r="H101" s="916"/>
      <c r="I101" s="887" t="str">
        <f ca="1">IF(Z100&gt;0,"Wpisz wartość kursu EUR do PLN","nd")</f>
        <v>nd</v>
      </c>
      <c r="J101" s="888"/>
      <c r="K101" s="88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6" t="s">
        <v>131</v>
      </c>
      <c r="Z101" s="898" t="str">
        <f ca="1">IF(Z100=0,"",W81-Z100)</f>
        <v/>
      </c>
      <c r="AA101" s="899"/>
      <c r="AB101" s="900"/>
    </row>
    <row r="102" spans="1:31" ht="14.25" customHeight="1">
      <c r="A102" s="876"/>
      <c r="B102" s="917"/>
      <c r="C102" s="918"/>
      <c r="D102" s="918"/>
      <c r="E102" s="918"/>
      <c r="F102" s="918"/>
      <c r="G102" s="918"/>
      <c r="H102" s="919"/>
      <c r="I102" s="890"/>
      <c r="J102" s="891"/>
      <c r="K102" s="892"/>
      <c r="L102" s="848" t="s">
        <v>352</v>
      </c>
      <c r="M102" s="849"/>
      <c r="N102" s="849"/>
      <c r="O102" s="179"/>
      <c r="P102" s="845"/>
      <c r="Q102" s="846"/>
      <c r="R102" s="846"/>
      <c r="S102" s="846"/>
      <c r="T102" s="846"/>
      <c r="U102" s="847"/>
      <c r="V102" s="179"/>
      <c r="W102" s="179"/>
      <c r="Y102" s="897"/>
      <c r="Z102" s="901"/>
      <c r="AA102" s="902"/>
      <c r="AB102" s="903"/>
    </row>
    <row r="103" spans="1:31" ht="25.5" customHeight="1">
      <c r="A103" s="877"/>
      <c r="B103" s="920"/>
      <c r="C103" s="921"/>
      <c r="D103" s="921"/>
      <c r="E103" s="921"/>
      <c r="F103" s="921"/>
      <c r="G103" s="921"/>
      <c r="H103" s="922"/>
      <c r="I103" s="893"/>
      <c r="J103" s="894"/>
      <c r="K103" s="895"/>
      <c r="L103" s="236"/>
      <c r="M103" s="237"/>
      <c r="N103" s="904" t="s">
        <v>27</v>
      </c>
      <c r="O103" s="904"/>
      <c r="P103" s="904"/>
      <c r="Q103" s="904"/>
      <c r="R103" s="904"/>
      <c r="S103" s="904"/>
      <c r="T103" s="904"/>
      <c r="U103" s="904"/>
      <c r="V103" s="904"/>
      <c r="W103" s="904"/>
      <c r="X103" s="24"/>
      <c r="Y103" s="107" t="s">
        <v>6</v>
      </c>
      <c r="Z103" s="905" t="str">
        <f ca="1">IF(Z100=0,"",Z101*I101)</f>
        <v/>
      </c>
      <c r="AA103" s="905"/>
      <c r="AB103" s="905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2" t="s">
        <v>222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935">
        <v>20000</v>
      </c>
      <c r="X106" s="936"/>
      <c r="Y106" s="936"/>
      <c r="Z106" s="937"/>
      <c r="AA106" s="106" t="s">
        <v>8</v>
      </c>
      <c r="AB106" s="861" t="str">
        <f ca="1">IF(Z126=0,"","x")</f>
        <v/>
      </c>
    </row>
    <row r="107" spans="1:31" ht="2.25" customHeight="1">
      <c r="A107" s="552"/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  <c r="T107" s="552"/>
      <c r="U107" s="552"/>
      <c r="V107" s="552"/>
      <c r="W107" s="938"/>
      <c r="X107" s="939"/>
      <c r="Y107" s="939"/>
      <c r="Z107" s="940"/>
      <c r="AB107" s="862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0" t="s">
        <v>223</v>
      </c>
      <c r="B109" s="660"/>
      <c r="C109" s="660"/>
      <c r="D109" s="660"/>
      <c r="E109" s="660"/>
      <c r="F109" s="660"/>
      <c r="G109" s="660"/>
      <c r="H109" s="660"/>
      <c r="I109" s="660"/>
      <c r="J109" s="660"/>
      <c r="K109" s="660"/>
      <c r="L109" s="660"/>
      <c r="M109" s="660"/>
      <c r="N109" s="660"/>
      <c r="O109" s="660"/>
      <c r="P109" s="660"/>
      <c r="Q109" s="660"/>
      <c r="R109" s="660"/>
      <c r="S109" s="660"/>
      <c r="T109" s="660"/>
      <c r="U109" s="660"/>
      <c r="V109" s="660"/>
      <c r="W109" s="660"/>
      <c r="X109" s="660"/>
      <c r="Y109" s="660"/>
      <c r="Z109" s="660"/>
      <c r="AA109" s="660"/>
      <c r="AB109" s="6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858" t="s">
        <v>124</v>
      </c>
      <c r="B112" s="858"/>
      <c r="C112" s="858" t="s">
        <v>125</v>
      </c>
      <c r="D112" s="858"/>
      <c r="E112" s="858"/>
      <c r="F112" s="858" t="s">
        <v>126</v>
      </c>
      <c r="G112" s="858"/>
      <c r="H112" s="858"/>
      <c r="I112" s="858"/>
      <c r="J112" s="858"/>
      <c r="K112" s="858" t="s">
        <v>127</v>
      </c>
      <c r="L112" s="859"/>
      <c r="M112" s="859"/>
      <c r="N112" s="859"/>
      <c r="O112" s="859"/>
      <c r="P112" s="858" t="s">
        <v>162</v>
      </c>
      <c r="Q112" s="859"/>
      <c r="R112" s="859"/>
      <c r="S112" s="859"/>
      <c r="T112" s="859"/>
      <c r="U112" s="859"/>
      <c r="V112" s="860" t="s">
        <v>128</v>
      </c>
      <c r="W112" s="860"/>
      <c r="X112" s="860"/>
      <c r="Y112" s="860"/>
      <c r="Z112" s="858" t="s">
        <v>129</v>
      </c>
      <c r="AA112" s="858"/>
      <c r="AB112" s="858"/>
      <c r="AE112" s="130">
        <v>25000</v>
      </c>
    </row>
    <row r="113" spans="1:31" ht="18.75" customHeight="1">
      <c r="A113" s="850" t="s">
        <v>275</v>
      </c>
      <c r="B113" s="850"/>
      <c r="C113" s="850"/>
      <c r="D113" s="850"/>
      <c r="E113" s="850"/>
      <c r="F113" s="850"/>
      <c r="G113" s="850"/>
      <c r="H113" s="850"/>
      <c r="I113" s="850"/>
      <c r="J113" s="850"/>
      <c r="K113" s="850"/>
      <c r="L113" s="850"/>
      <c r="M113" s="850"/>
      <c r="N113" s="850"/>
      <c r="O113" s="850"/>
      <c r="P113" s="850"/>
      <c r="Q113" s="850"/>
      <c r="R113" s="850"/>
      <c r="S113" s="850"/>
      <c r="T113" s="850"/>
      <c r="U113" s="850"/>
      <c r="V113" s="850"/>
      <c r="W113" s="850"/>
      <c r="X113" s="850"/>
      <c r="Y113" s="850"/>
      <c r="Z113" s="850"/>
      <c r="AA113" s="850"/>
      <c r="AB113" s="850"/>
      <c r="AE113" s="130">
        <v>20000</v>
      </c>
    </row>
    <row r="114" spans="1:31" ht="42" customHeight="1">
      <c r="A114" s="851"/>
      <c r="B114" s="851"/>
      <c r="C114" s="863"/>
      <c r="D114" s="863"/>
      <c r="E114" s="863"/>
      <c r="F114" s="851"/>
      <c r="G114" s="851"/>
      <c r="H114" s="851"/>
      <c r="I114" s="851"/>
      <c r="J114" s="851"/>
      <c r="K114" s="864" t="s">
        <v>271</v>
      </c>
      <c r="L114" s="864"/>
      <c r="M114" s="864"/>
      <c r="N114" s="864"/>
      <c r="O114" s="864"/>
      <c r="P114" s="851"/>
      <c r="Q114" s="851"/>
      <c r="R114" s="851"/>
      <c r="S114" s="851"/>
      <c r="T114" s="851"/>
      <c r="U114" s="851"/>
      <c r="V114" s="865"/>
      <c r="W114" s="686"/>
      <c r="X114" s="686"/>
      <c r="Y114" s="686"/>
      <c r="Z114" s="866"/>
      <c r="AA114" s="866"/>
      <c r="AB114" s="866"/>
      <c r="AE114" s="129"/>
    </row>
    <row r="115" spans="1:31" s="96" customFormat="1" ht="42" customHeight="1">
      <c r="A115" s="851"/>
      <c r="B115" s="851"/>
      <c r="C115" s="863"/>
      <c r="D115" s="863"/>
      <c r="E115" s="863"/>
      <c r="F115" s="851"/>
      <c r="G115" s="851"/>
      <c r="H115" s="851"/>
      <c r="I115" s="851"/>
      <c r="J115" s="851"/>
      <c r="K115" s="913" t="s">
        <v>271</v>
      </c>
      <c r="L115" s="913"/>
      <c r="M115" s="913"/>
      <c r="N115" s="913"/>
      <c r="O115" s="913"/>
      <c r="P115" s="851"/>
      <c r="Q115" s="851"/>
      <c r="R115" s="851"/>
      <c r="S115" s="851"/>
      <c r="T115" s="851"/>
      <c r="U115" s="851"/>
      <c r="V115" s="865"/>
      <c r="W115" s="686"/>
      <c r="X115" s="686"/>
      <c r="Y115" s="686"/>
      <c r="Z115" s="866"/>
      <c r="AA115" s="866"/>
      <c r="AB115" s="866"/>
    </row>
    <row r="116" spans="1:31" ht="18.75" customHeight="1">
      <c r="A116" s="909" t="s">
        <v>431</v>
      </c>
      <c r="B116" s="910"/>
      <c r="C116" s="910"/>
      <c r="D116" s="910"/>
      <c r="E116" s="910"/>
      <c r="F116" s="910"/>
      <c r="G116" s="910"/>
      <c r="H116" s="910"/>
      <c r="I116" s="910"/>
      <c r="J116" s="910"/>
      <c r="K116" s="910"/>
      <c r="L116" s="910"/>
      <c r="M116" s="910"/>
      <c r="N116" s="910"/>
      <c r="O116" s="910"/>
      <c r="P116" s="910"/>
      <c r="Q116" s="910"/>
      <c r="R116" s="910"/>
      <c r="S116" s="910"/>
      <c r="T116" s="910"/>
      <c r="U116" s="910"/>
      <c r="V116" s="910"/>
      <c r="W116" s="910"/>
      <c r="X116" s="910"/>
      <c r="Y116" s="910"/>
      <c r="Z116" s="910"/>
      <c r="AA116" s="910"/>
      <c r="AB116" s="911"/>
      <c r="AD116" s="115" t="s">
        <v>259</v>
      </c>
    </row>
    <row r="117" spans="1:31" ht="42" customHeight="1">
      <c r="A117" s="851"/>
      <c r="B117" s="851"/>
      <c r="C117" s="863"/>
      <c r="D117" s="863"/>
      <c r="E117" s="863"/>
      <c r="F117" s="851"/>
      <c r="G117" s="851"/>
      <c r="H117" s="851"/>
      <c r="I117" s="851"/>
      <c r="J117" s="851"/>
      <c r="K117" s="912" t="s">
        <v>413</v>
      </c>
      <c r="L117" s="912"/>
      <c r="M117" s="912"/>
      <c r="N117" s="912"/>
      <c r="O117" s="912"/>
      <c r="P117" s="851"/>
      <c r="Q117" s="851"/>
      <c r="R117" s="851"/>
      <c r="S117" s="851"/>
      <c r="T117" s="851"/>
      <c r="U117" s="851"/>
      <c r="V117" s="865"/>
      <c r="W117" s="686"/>
      <c r="X117" s="686"/>
      <c r="Y117" s="686"/>
      <c r="Z117" s="866"/>
      <c r="AA117" s="866"/>
      <c r="AB117" s="866"/>
      <c r="AD117" s="116" t="s">
        <v>260</v>
      </c>
    </row>
    <row r="118" spans="1:31" s="96" customFormat="1" ht="42" customHeight="1">
      <c r="A118" s="851"/>
      <c r="B118" s="851"/>
      <c r="C118" s="863"/>
      <c r="D118" s="863"/>
      <c r="E118" s="863"/>
      <c r="F118" s="851"/>
      <c r="G118" s="851"/>
      <c r="H118" s="851"/>
      <c r="I118" s="851"/>
      <c r="J118" s="851"/>
      <c r="K118" s="874" t="s">
        <v>413</v>
      </c>
      <c r="L118" s="874"/>
      <c r="M118" s="874"/>
      <c r="N118" s="874"/>
      <c r="O118" s="874"/>
      <c r="P118" s="851"/>
      <c r="Q118" s="851"/>
      <c r="R118" s="851"/>
      <c r="S118" s="851"/>
      <c r="T118" s="851"/>
      <c r="U118" s="851"/>
      <c r="V118" s="865"/>
      <c r="W118" s="686"/>
      <c r="X118" s="686"/>
      <c r="Y118" s="686"/>
      <c r="Z118" s="866"/>
      <c r="AA118" s="866"/>
      <c r="AB118" s="866"/>
    </row>
    <row r="119" spans="1:31" ht="18.75" customHeight="1">
      <c r="A119" s="906" t="s">
        <v>432</v>
      </c>
      <c r="B119" s="907"/>
      <c r="C119" s="907"/>
      <c r="D119" s="907"/>
      <c r="E119" s="907"/>
      <c r="F119" s="907"/>
      <c r="G119" s="907"/>
      <c r="H119" s="907"/>
      <c r="I119" s="907"/>
      <c r="J119" s="907"/>
      <c r="K119" s="907"/>
      <c r="L119" s="907"/>
      <c r="M119" s="907"/>
      <c r="N119" s="907"/>
      <c r="O119" s="907"/>
      <c r="P119" s="907"/>
      <c r="Q119" s="907"/>
      <c r="R119" s="907"/>
      <c r="S119" s="907"/>
      <c r="T119" s="907"/>
      <c r="U119" s="907"/>
      <c r="V119" s="907"/>
      <c r="W119" s="907"/>
      <c r="X119" s="907"/>
      <c r="Y119" s="907"/>
      <c r="Z119" s="907"/>
      <c r="AA119" s="907"/>
      <c r="AB119" s="908"/>
      <c r="AD119" s="115" t="s">
        <v>259</v>
      </c>
    </row>
    <row r="120" spans="1:31" ht="42" customHeight="1">
      <c r="A120" s="851" t="s">
        <v>48</v>
      </c>
      <c r="B120" s="851"/>
      <c r="C120" s="873" t="s">
        <v>48</v>
      </c>
      <c r="D120" s="873"/>
      <c r="E120" s="873"/>
      <c r="F120" s="851" t="s">
        <v>48</v>
      </c>
      <c r="G120" s="851"/>
      <c r="H120" s="851"/>
      <c r="I120" s="851"/>
      <c r="J120" s="851"/>
      <c r="K120" s="912" t="s">
        <v>415</v>
      </c>
      <c r="L120" s="912"/>
      <c r="M120" s="912"/>
      <c r="N120" s="912"/>
      <c r="O120" s="912"/>
      <c r="P120" s="851" t="s">
        <v>48</v>
      </c>
      <c r="Q120" s="851"/>
      <c r="R120" s="851"/>
      <c r="S120" s="851"/>
      <c r="T120" s="851"/>
      <c r="U120" s="851"/>
      <c r="V120" s="865"/>
      <c r="W120" s="686"/>
      <c r="X120" s="686"/>
      <c r="Y120" s="686"/>
      <c r="Z120" s="866"/>
      <c r="AA120" s="866"/>
      <c r="AB120" s="866"/>
      <c r="AD120" s="116" t="s">
        <v>260</v>
      </c>
    </row>
    <row r="121" spans="1:31" s="96" customFormat="1" ht="42" customHeight="1">
      <c r="A121" s="851" t="s">
        <v>48</v>
      </c>
      <c r="B121" s="851"/>
      <c r="C121" s="873" t="s">
        <v>48</v>
      </c>
      <c r="D121" s="873"/>
      <c r="E121" s="873"/>
      <c r="F121" s="851" t="s">
        <v>48</v>
      </c>
      <c r="G121" s="851"/>
      <c r="H121" s="851"/>
      <c r="I121" s="851"/>
      <c r="J121" s="851"/>
      <c r="K121" s="874" t="s">
        <v>415</v>
      </c>
      <c r="L121" s="874"/>
      <c r="M121" s="874"/>
      <c r="N121" s="874"/>
      <c r="O121" s="874"/>
      <c r="P121" s="851" t="s">
        <v>48</v>
      </c>
      <c r="Q121" s="851"/>
      <c r="R121" s="851"/>
      <c r="S121" s="851"/>
      <c r="T121" s="851"/>
      <c r="U121" s="851"/>
      <c r="V121" s="865"/>
      <c r="W121" s="686"/>
      <c r="X121" s="686"/>
      <c r="Y121" s="686"/>
      <c r="Z121" s="866"/>
      <c r="AA121" s="866"/>
      <c r="AB121" s="866"/>
    </row>
    <row r="122" spans="1:31" ht="18.75" customHeight="1">
      <c r="A122" s="850" t="s">
        <v>433</v>
      </c>
      <c r="B122" s="850"/>
      <c r="C122" s="850"/>
      <c r="D122" s="850"/>
      <c r="E122" s="850"/>
      <c r="F122" s="850"/>
      <c r="G122" s="850"/>
      <c r="H122" s="850"/>
      <c r="I122" s="850"/>
      <c r="J122" s="850"/>
      <c r="K122" s="850"/>
      <c r="L122" s="850"/>
      <c r="M122" s="850"/>
      <c r="N122" s="850"/>
      <c r="O122" s="850"/>
      <c r="P122" s="850"/>
      <c r="Q122" s="850"/>
      <c r="R122" s="850"/>
      <c r="S122" s="850"/>
      <c r="T122" s="850"/>
      <c r="U122" s="850"/>
      <c r="V122" s="850"/>
      <c r="W122" s="850"/>
      <c r="X122" s="850"/>
      <c r="Y122" s="850"/>
      <c r="Z122" s="850"/>
      <c r="AA122" s="850"/>
      <c r="AB122" s="850"/>
      <c r="AD122" s="115" t="s">
        <v>259</v>
      </c>
    </row>
    <row r="123" spans="1:31" ht="42" customHeight="1">
      <c r="A123" s="851" t="s">
        <v>48</v>
      </c>
      <c r="B123" s="851"/>
      <c r="C123" s="873" t="s">
        <v>48</v>
      </c>
      <c r="D123" s="873"/>
      <c r="E123" s="873"/>
      <c r="F123" s="851" t="s">
        <v>48</v>
      </c>
      <c r="G123" s="851"/>
      <c r="H123" s="851"/>
      <c r="I123" s="851"/>
      <c r="J123" s="851"/>
      <c r="K123" s="870" t="s">
        <v>427</v>
      </c>
      <c r="L123" s="871"/>
      <c r="M123" s="871"/>
      <c r="N123" s="871"/>
      <c r="O123" s="872"/>
      <c r="P123" s="851" t="s">
        <v>48</v>
      </c>
      <c r="Q123" s="851"/>
      <c r="R123" s="851"/>
      <c r="S123" s="851"/>
      <c r="T123" s="851"/>
      <c r="U123" s="851"/>
      <c r="V123" s="865"/>
      <c r="W123" s="686"/>
      <c r="X123" s="686"/>
      <c r="Y123" s="686"/>
      <c r="Z123" s="866"/>
      <c r="AA123" s="866"/>
      <c r="AB123" s="866"/>
      <c r="AD123" s="116" t="s">
        <v>260</v>
      </c>
    </row>
    <row r="124" spans="1:31" s="96" customFormat="1" ht="42" customHeight="1">
      <c r="A124" s="851" t="s">
        <v>48</v>
      </c>
      <c r="B124" s="851"/>
      <c r="C124" s="873" t="s">
        <v>48</v>
      </c>
      <c r="D124" s="873"/>
      <c r="E124" s="873"/>
      <c r="F124" s="851" t="s">
        <v>48</v>
      </c>
      <c r="G124" s="851"/>
      <c r="H124" s="851"/>
      <c r="I124" s="851"/>
      <c r="J124" s="851"/>
      <c r="K124" s="867" t="s">
        <v>427</v>
      </c>
      <c r="L124" s="868"/>
      <c r="M124" s="868"/>
      <c r="N124" s="868"/>
      <c r="O124" s="869"/>
      <c r="P124" s="851" t="s">
        <v>48</v>
      </c>
      <c r="Q124" s="851"/>
      <c r="R124" s="851"/>
      <c r="S124" s="851"/>
      <c r="T124" s="851"/>
      <c r="U124" s="851"/>
      <c r="V124" s="865"/>
      <c r="W124" s="686"/>
      <c r="X124" s="686"/>
      <c r="Y124" s="686"/>
      <c r="Z124" s="866"/>
      <c r="AA124" s="866"/>
      <c r="AB124" s="866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66"/>
      <c r="AA125" s="866"/>
      <c r="AB125" s="866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905">
        <f ca="1">SUM(Z114:OFFSET(Razem_BIVA9_153,-1,25))</f>
        <v>0</v>
      </c>
      <c r="AA126" s="905"/>
      <c r="AB126" s="905"/>
      <c r="AD126" s="116" t="s">
        <v>260</v>
      </c>
    </row>
    <row r="127" spans="1:31" ht="14.25" customHeight="1">
      <c r="A127" s="875" t="s">
        <v>226</v>
      </c>
      <c r="B127" s="878" t="s">
        <v>161</v>
      </c>
      <c r="C127" s="879"/>
      <c r="D127" s="879"/>
      <c r="E127" s="879"/>
      <c r="F127" s="879"/>
      <c r="G127" s="879"/>
      <c r="H127" s="880"/>
      <c r="I127" s="890" t="str">
        <f ca="1">IF(Z126&gt;0,"Wpisz wartość kursu EUR do PLN","nd")</f>
        <v>nd</v>
      </c>
      <c r="J127" s="891"/>
      <c r="K127" s="892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6" t="s">
        <v>131</v>
      </c>
      <c r="Z127" s="898" t="str">
        <f ca="1">IF(Z126=0,"",W106-Z126)</f>
        <v/>
      </c>
      <c r="AA127" s="899"/>
      <c r="AB127" s="900"/>
    </row>
    <row r="128" spans="1:31" ht="14.25" customHeight="1">
      <c r="A128" s="876"/>
      <c r="B128" s="881"/>
      <c r="C128" s="882"/>
      <c r="D128" s="882"/>
      <c r="E128" s="882"/>
      <c r="F128" s="882"/>
      <c r="G128" s="882"/>
      <c r="H128" s="883"/>
      <c r="I128" s="890"/>
      <c r="J128" s="891"/>
      <c r="K128" s="892"/>
      <c r="L128" s="848" t="s">
        <v>352</v>
      </c>
      <c r="M128" s="849"/>
      <c r="N128" s="849"/>
      <c r="O128" s="179"/>
      <c r="P128" s="845"/>
      <c r="Q128" s="846"/>
      <c r="R128" s="846"/>
      <c r="S128" s="846"/>
      <c r="T128" s="846"/>
      <c r="U128" s="847"/>
      <c r="V128" s="179"/>
      <c r="W128" s="179"/>
      <c r="Y128" s="897"/>
      <c r="Z128" s="901"/>
      <c r="AA128" s="902"/>
      <c r="AB128" s="903"/>
    </row>
    <row r="129" spans="1:28" ht="25.5" customHeight="1">
      <c r="A129" s="877"/>
      <c r="B129" s="884"/>
      <c r="C129" s="885"/>
      <c r="D129" s="885"/>
      <c r="E129" s="885"/>
      <c r="F129" s="885"/>
      <c r="G129" s="885"/>
      <c r="H129" s="886"/>
      <c r="I129" s="893"/>
      <c r="J129" s="894"/>
      <c r="K129" s="895"/>
      <c r="L129" s="236"/>
      <c r="M129" s="237"/>
      <c r="N129" s="904" t="s">
        <v>27</v>
      </c>
      <c r="O129" s="904"/>
      <c r="P129" s="904"/>
      <c r="Q129" s="904"/>
      <c r="R129" s="904"/>
      <c r="S129" s="904"/>
      <c r="T129" s="904"/>
      <c r="U129" s="904"/>
      <c r="V129" s="904"/>
      <c r="W129" s="904"/>
      <c r="X129" s="24"/>
      <c r="Y129" s="107" t="s">
        <v>6</v>
      </c>
      <c r="Z129" s="905" t="str">
        <f ca="1">IF(Z126=0,"",Z127*I127)</f>
        <v/>
      </c>
      <c r="AA129" s="905"/>
      <c r="AB129" s="905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1"/>
      <c r="P132" s="942"/>
      <c r="Q132" s="942"/>
      <c r="R132" s="942"/>
      <c r="S132" s="942"/>
      <c r="T132" s="942"/>
      <c r="U132" s="942"/>
      <c r="V132" s="942"/>
      <c r="W132" s="942"/>
      <c r="X132" s="942"/>
      <c r="Y132" s="942"/>
      <c r="Z132" s="942"/>
      <c r="AA132" s="942"/>
      <c r="AB132" s="943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4"/>
      <c r="P133" s="945"/>
      <c r="Q133" s="945"/>
      <c r="R133" s="945"/>
      <c r="S133" s="945"/>
      <c r="T133" s="945"/>
      <c r="U133" s="945"/>
      <c r="V133" s="945"/>
      <c r="W133" s="945"/>
      <c r="X133" s="945"/>
      <c r="Y133" s="945"/>
      <c r="Z133" s="945"/>
      <c r="AA133" s="945"/>
      <c r="AB133" s="946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4"/>
      <c r="P134" s="945"/>
      <c r="Q134" s="945"/>
      <c r="R134" s="945"/>
      <c r="S134" s="945"/>
      <c r="T134" s="945"/>
      <c r="U134" s="945"/>
      <c r="V134" s="945"/>
      <c r="W134" s="945"/>
      <c r="X134" s="945"/>
      <c r="Y134" s="945"/>
      <c r="Z134" s="945"/>
      <c r="AA134" s="945"/>
      <c r="AB134" s="946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4"/>
      <c r="P135" s="945"/>
      <c r="Q135" s="945"/>
      <c r="R135" s="945"/>
      <c r="S135" s="945"/>
      <c r="T135" s="945"/>
      <c r="U135" s="945"/>
      <c r="V135" s="945"/>
      <c r="W135" s="945"/>
      <c r="X135" s="945"/>
      <c r="Y135" s="945"/>
      <c r="Z135" s="945"/>
      <c r="AA135" s="945"/>
      <c r="AB135" s="946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4"/>
      <c r="P136" s="945"/>
      <c r="Q136" s="945"/>
      <c r="R136" s="945"/>
      <c r="S136" s="945"/>
      <c r="T136" s="945"/>
      <c r="U136" s="945"/>
      <c r="V136" s="945"/>
      <c r="W136" s="945"/>
      <c r="X136" s="945"/>
      <c r="Y136" s="945"/>
      <c r="Z136" s="945"/>
      <c r="AA136" s="945"/>
      <c r="AB136" s="946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4"/>
      <c r="P137" s="945"/>
      <c r="Q137" s="945"/>
      <c r="R137" s="945"/>
      <c r="S137" s="945"/>
      <c r="T137" s="945"/>
      <c r="U137" s="945"/>
      <c r="V137" s="945"/>
      <c r="W137" s="945"/>
      <c r="X137" s="945"/>
      <c r="Y137" s="945"/>
      <c r="Z137" s="945"/>
      <c r="AA137" s="945"/>
      <c r="AB137" s="946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4"/>
      <c r="P138" s="945"/>
      <c r="Q138" s="945"/>
      <c r="R138" s="945"/>
      <c r="S138" s="945"/>
      <c r="T138" s="945"/>
      <c r="U138" s="945"/>
      <c r="V138" s="945"/>
      <c r="W138" s="945"/>
      <c r="X138" s="945"/>
      <c r="Y138" s="945"/>
      <c r="Z138" s="945"/>
      <c r="AA138" s="945"/>
      <c r="AB138" s="946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47"/>
      <c r="P139" s="948"/>
      <c r="Q139" s="948"/>
      <c r="R139" s="948"/>
      <c r="S139" s="948"/>
      <c r="T139" s="948"/>
      <c r="U139" s="948"/>
      <c r="V139" s="948"/>
      <c r="W139" s="948"/>
      <c r="X139" s="948"/>
      <c r="Y139" s="948"/>
      <c r="Z139" s="948"/>
      <c r="AA139" s="948"/>
      <c r="AB139" s="949"/>
    </row>
    <row r="140" spans="1:28" ht="12" customHeight="1">
      <c r="A140" s="824" t="s">
        <v>281</v>
      </c>
      <c r="B140" s="824"/>
      <c r="C140" s="824"/>
      <c r="D140" s="824"/>
      <c r="E140" s="824"/>
      <c r="F140" s="824"/>
      <c r="G140" s="824"/>
      <c r="H140" s="824"/>
      <c r="I140" s="824"/>
      <c r="J140" s="824"/>
      <c r="K140" s="824"/>
      <c r="L140" s="824"/>
      <c r="M140" s="824"/>
      <c r="N140" s="10"/>
      <c r="O140" s="824" t="s">
        <v>282</v>
      </c>
      <c r="P140" s="824"/>
      <c r="Q140" s="824"/>
      <c r="R140" s="824"/>
      <c r="S140" s="824"/>
      <c r="T140" s="824"/>
      <c r="U140" s="824"/>
      <c r="V140" s="824"/>
      <c r="W140" s="824"/>
      <c r="X140" s="824"/>
      <c r="Y140" s="824"/>
      <c r="Z140" s="824"/>
      <c r="AA140" s="824"/>
      <c r="AB140" s="824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2"/>
      <c r="P141" s="822"/>
      <c r="Q141" s="822"/>
      <c r="R141" s="822"/>
      <c r="S141" s="822"/>
      <c r="T141" s="822"/>
      <c r="U141" s="822"/>
      <c r="V141" s="822"/>
      <c r="W141" s="822"/>
      <c r="X141" s="822"/>
      <c r="Y141" s="822"/>
      <c r="Z141" s="822"/>
      <c r="AA141" s="822"/>
      <c r="AB141" s="822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2"/>
      <c r="P142" s="822"/>
      <c r="Q142" s="822"/>
      <c r="R142" s="822"/>
      <c r="S142" s="822"/>
      <c r="T142" s="822"/>
      <c r="U142" s="822"/>
      <c r="V142" s="822"/>
      <c r="W142" s="822"/>
      <c r="X142" s="822"/>
      <c r="Y142" s="822"/>
      <c r="Z142" s="822"/>
      <c r="AA142" s="822"/>
      <c r="AB142" s="822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4"/>
      <c r="AH1" s="974"/>
      <c r="AI1" s="974"/>
      <c r="AJ1" s="974"/>
      <c r="AK1" s="974"/>
      <c r="AL1" s="160"/>
    </row>
    <row r="2" spans="1:38" ht="15.95" customHeight="1">
      <c r="A2" s="160"/>
      <c r="B2" s="160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5" t="s">
        <v>145</v>
      </c>
      <c r="AH2" s="976"/>
      <c r="AI2" s="976"/>
      <c r="AJ2" s="976"/>
      <c r="AK2" s="977"/>
      <c r="AL2" s="161"/>
    </row>
    <row r="3" spans="1:38" ht="34.5" customHeight="1">
      <c r="A3" s="978" t="s">
        <v>291</v>
      </c>
      <c r="B3" s="978"/>
      <c r="C3" s="978"/>
      <c r="D3" s="978"/>
      <c r="E3" s="978"/>
      <c r="F3" s="978"/>
      <c r="G3" s="978"/>
      <c r="H3" s="978"/>
      <c r="I3" s="978"/>
      <c r="J3" s="978"/>
      <c r="K3" s="978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8"/>
      <c r="AB3" s="978"/>
      <c r="AC3" s="978"/>
      <c r="AD3" s="978"/>
      <c r="AE3" s="978"/>
      <c r="AF3" s="978"/>
      <c r="AG3" s="978"/>
      <c r="AH3" s="978"/>
      <c r="AI3" s="978"/>
      <c r="AJ3" s="978"/>
      <c r="AK3" s="978"/>
      <c r="AL3" s="97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2" t="s">
        <v>384</v>
      </c>
      <c r="F5" s="982"/>
      <c r="G5" s="982"/>
      <c r="H5" s="982"/>
      <c r="I5" s="982"/>
      <c r="J5" s="982"/>
      <c r="K5" s="982"/>
      <c r="L5" s="982"/>
      <c r="M5" s="982"/>
      <c r="N5" s="982"/>
      <c r="O5" s="982"/>
      <c r="P5" s="982"/>
      <c r="Q5" s="982"/>
      <c r="R5" s="982"/>
      <c r="S5" s="160"/>
      <c r="T5" s="251"/>
      <c r="U5" s="160"/>
      <c r="V5" s="982" t="s">
        <v>385</v>
      </c>
      <c r="W5" s="982"/>
      <c r="X5" s="982"/>
      <c r="Y5" s="982"/>
      <c r="Z5" s="982"/>
      <c r="AA5" s="982"/>
      <c r="AB5" s="982"/>
      <c r="AC5" s="982"/>
      <c r="AD5" s="982"/>
      <c r="AE5" s="982"/>
      <c r="AF5" s="982"/>
      <c r="AG5" s="982"/>
      <c r="AH5" s="982"/>
      <c r="AI5" s="982"/>
      <c r="AJ5" s="982"/>
      <c r="AK5" s="982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1" t="s">
        <v>292</v>
      </c>
      <c r="B7" s="951"/>
      <c r="C7" s="951"/>
      <c r="D7" s="951"/>
      <c r="E7" s="951"/>
      <c r="F7" s="951"/>
      <c r="G7" s="951"/>
      <c r="H7" s="951"/>
      <c r="I7" s="951"/>
      <c r="J7" s="951"/>
      <c r="K7" s="951"/>
      <c r="L7" s="951"/>
      <c r="M7" s="951"/>
      <c r="N7" s="951"/>
      <c r="O7" s="951"/>
      <c r="P7" s="951"/>
      <c r="Q7" s="951"/>
      <c r="R7" s="951"/>
      <c r="S7" s="951"/>
      <c r="T7" s="951"/>
      <c r="U7" s="951"/>
      <c r="V7" s="951"/>
      <c r="W7" s="951"/>
      <c r="X7" s="951"/>
      <c r="Y7" s="951"/>
      <c r="Z7" s="951"/>
      <c r="AA7" s="951"/>
      <c r="AB7" s="951"/>
      <c r="AC7" s="951"/>
      <c r="AD7" s="951"/>
      <c r="AE7" s="951"/>
      <c r="AF7" s="951"/>
      <c r="AG7" s="951"/>
      <c r="AH7" s="951"/>
      <c r="AI7" s="951"/>
      <c r="AJ7" s="951"/>
      <c r="AK7" s="951"/>
      <c r="AL7" s="951"/>
    </row>
    <row r="8" spans="1:38" ht="12" customHeight="1">
      <c r="A8" s="164"/>
      <c r="B8" s="164"/>
      <c r="C8" s="980" t="s">
        <v>293</v>
      </c>
      <c r="D8" s="980"/>
      <c r="E8" s="980"/>
      <c r="F8" s="980"/>
      <c r="G8" s="980"/>
      <c r="H8" s="980"/>
      <c r="I8" s="980"/>
      <c r="J8" s="980"/>
      <c r="K8" s="980"/>
      <c r="L8" s="980" t="s">
        <v>294</v>
      </c>
      <c r="M8" s="980"/>
      <c r="N8" s="980"/>
      <c r="O8" s="980"/>
      <c r="P8" s="980"/>
      <c r="Q8" s="980"/>
      <c r="R8" s="980"/>
      <c r="S8" s="980"/>
      <c r="T8" s="980" t="s">
        <v>295</v>
      </c>
      <c r="U8" s="980"/>
      <c r="V8" s="980"/>
      <c r="W8" s="980"/>
      <c r="X8" s="980"/>
      <c r="Y8" s="980"/>
      <c r="Z8" s="980"/>
      <c r="AA8" s="980"/>
      <c r="AB8" s="980"/>
      <c r="AC8" s="981" t="s">
        <v>388</v>
      </c>
      <c r="AD8" s="981"/>
      <c r="AE8" s="981"/>
      <c r="AF8" s="981"/>
      <c r="AG8" s="981"/>
      <c r="AH8" s="981"/>
      <c r="AI8" s="981"/>
      <c r="AJ8" s="981"/>
      <c r="AK8" s="981"/>
      <c r="AL8" s="164"/>
    </row>
    <row r="9" spans="1:38" ht="17.25" customHeight="1">
      <c r="A9" s="164"/>
      <c r="B9" s="164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79"/>
      <c r="Y9" s="979"/>
      <c r="Z9" s="979"/>
      <c r="AA9" s="979"/>
      <c r="AB9" s="979"/>
      <c r="AC9" s="979"/>
      <c r="AD9" s="979"/>
      <c r="AE9" s="979"/>
      <c r="AF9" s="979"/>
      <c r="AG9" s="979"/>
      <c r="AH9" s="979"/>
      <c r="AI9" s="979"/>
      <c r="AJ9" s="979"/>
      <c r="AK9" s="979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1" t="s">
        <v>296</v>
      </c>
      <c r="B11" s="951"/>
      <c r="C11" s="951"/>
      <c r="D11" s="951"/>
      <c r="E11" s="951"/>
      <c r="F11" s="951"/>
      <c r="G11" s="951"/>
      <c r="H11" s="951"/>
      <c r="I11" s="951"/>
      <c r="J11" s="951"/>
      <c r="K11" s="951"/>
      <c r="L11" s="951"/>
      <c r="M11" s="951"/>
      <c r="N11" s="951"/>
      <c r="O11" s="951"/>
      <c r="P11" s="951"/>
      <c r="Q11" s="951"/>
      <c r="R11" s="951"/>
      <c r="S11" s="951"/>
      <c r="T11" s="951"/>
      <c r="U11" s="951"/>
      <c r="V11" s="951"/>
      <c r="W11" s="951"/>
      <c r="X11" s="951"/>
      <c r="Y11" s="951"/>
      <c r="Z11" s="951"/>
      <c r="AA11" s="951"/>
      <c r="AB11" s="951"/>
      <c r="AC11" s="951"/>
      <c r="AD11" s="951"/>
      <c r="AE11" s="951"/>
      <c r="AF11" s="951"/>
      <c r="AG11" s="951"/>
      <c r="AH11" s="951"/>
      <c r="AI11" s="951"/>
      <c r="AJ11" s="951"/>
      <c r="AK11" s="951"/>
      <c r="AL11" s="951"/>
    </row>
    <row r="12" spans="1:38" ht="15.75" customHeight="1">
      <c r="A12" s="160"/>
      <c r="B12" s="160"/>
      <c r="C12" s="993" t="s">
        <v>389</v>
      </c>
      <c r="D12" s="993"/>
      <c r="E12" s="993"/>
      <c r="F12" s="993"/>
      <c r="G12" s="993"/>
      <c r="H12" s="993"/>
      <c r="I12" s="993"/>
      <c r="J12" s="993"/>
      <c r="K12" s="993"/>
      <c r="L12" s="993"/>
      <c r="M12" s="993"/>
      <c r="N12" s="993"/>
      <c r="O12" s="994"/>
      <c r="P12" s="995"/>
      <c r="Q12" s="995"/>
      <c r="R12" s="995"/>
      <c r="S12" s="995"/>
      <c r="T12" s="995"/>
      <c r="U12" s="995"/>
      <c r="V12" s="995"/>
      <c r="W12" s="995"/>
      <c r="X12" s="995"/>
      <c r="Y12" s="995"/>
      <c r="Z12" s="995"/>
      <c r="AA12" s="995"/>
      <c r="AB12" s="995"/>
      <c r="AC12" s="995"/>
      <c r="AD12" s="995"/>
      <c r="AE12" s="995"/>
      <c r="AF12" s="995"/>
      <c r="AG12" s="995"/>
      <c r="AH12" s="995"/>
      <c r="AI12" s="995"/>
      <c r="AJ12" s="995"/>
      <c r="AK12" s="996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1" t="s">
        <v>390</v>
      </c>
      <c r="D14" s="971"/>
      <c r="E14" s="971"/>
      <c r="F14" s="971"/>
      <c r="G14" s="971"/>
      <c r="H14" s="971"/>
      <c r="I14" s="971"/>
      <c r="J14" s="971"/>
      <c r="K14" s="971"/>
      <c r="L14" s="971"/>
      <c r="M14" s="971"/>
      <c r="N14" s="971"/>
      <c r="O14" s="971" t="s">
        <v>391</v>
      </c>
      <c r="P14" s="971"/>
      <c r="Q14" s="971"/>
      <c r="R14" s="971"/>
      <c r="S14" s="971"/>
      <c r="T14" s="971"/>
      <c r="U14" s="971"/>
      <c r="V14" s="971"/>
      <c r="W14" s="971"/>
      <c r="X14" s="971"/>
      <c r="Y14" s="971"/>
      <c r="Z14" s="971" t="s">
        <v>392</v>
      </c>
      <c r="AA14" s="971"/>
      <c r="AB14" s="971"/>
      <c r="AC14" s="971"/>
      <c r="AD14" s="971"/>
      <c r="AE14" s="971"/>
      <c r="AF14" s="971"/>
      <c r="AG14" s="971"/>
      <c r="AH14" s="971"/>
      <c r="AI14" s="971"/>
      <c r="AJ14" s="971"/>
      <c r="AK14" s="971"/>
      <c r="AL14" s="160"/>
    </row>
    <row r="15" spans="1:38" ht="15" customHeight="1">
      <c r="A15" s="160"/>
      <c r="B15" s="160"/>
      <c r="C15" s="965"/>
      <c r="D15" s="966"/>
      <c r="E15" s="966"/>
      <c r="F15" s="966"/>
      <c r="G15" s="966"/>
      <c r="H15" s="966"/>
      <c r="I15" s="966"/>
      <c r="J15" s="966"/>
      <c r="K15" s="966"/>
      <c r="L15" s="966"/>
      <c r="M15" s="966"/>
      <c r="N15" s="967"/>
      <c r="O15" s="968"/>
      <c r="P15" s="969"/>
      <c r="Q15" s="969"/>
      <c r="R15" s="969"/>
      <c r="S15" s="969"/>
      <c r="T15" s="969"/>
      <c r="U15" s="969"/>
      <c r="V15" s="969"/>
      <c r="W15" s="969"/>
      <c r="X15" s="969"/>
      <c r="Y15" s="970"/>
      <c r="Z15" s="968"/>
      <c r="AA15" s="969"/>
      <c r="AB15" s="969"/>
      <c r="AC15" s="969"/>
      <c r="AD15" s="969"/>
      <c r="AE15" s="969"/>
      <c r="AF15" s="969"/>
      <c r="AG15" s="969"/>
      <c r="AH15" s="969"/>
      <c r="AI15" s="969"/>
      <c r="AJ15" s="969"/>
      <c r="AK15" s="970"/>
      <c r="AL15" s="160"/>
    </row>
    <row r="16" spans="1:38" ht="6" customHeight="1">
      <c r="A16" s="160"/>
      <c r="B16" s="160"/>
      <c r="C16" s="964"/>
      <c r="D16" s="964"/>
      <c r="E16" s="964"/>
      <c r="F16" s="964"/>
      <c r="G16" s="964"/>
      <c r="H16" s="964"/>
      <c r="I16" s="964"/>
      <c r="J16" s="964"/>
      <c r="K16" s="165"/>
      <c r="L16" s="964"/>
      <c r="M16" s="964"/>
      <c r="N16" s="964"/>
      <c r="O16" s="964"/>
      <c r="P16" s="964"/>
      <c r="Q16" s="964"/>
      <c r="R16" s="964"/>
      <c r="S16" s="964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1" t="s">
        <v>297</v>
      </c>
      <c r="B17" s="951"/>
      <c r="C17" s="951"/>
      <c r="D17" s="951"/>
      <c r="E17" s="951"/>
      <c r="F17" s="951"/>
      <c r="G17" s="951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1"/>
      <c r="AD17" s="951"/>
      <c r="AE17" s="951"/>
      <c r="AF17" s="951"/>
      <c r="AG17" s="951"/>
      <c r="AH17" s="951"/>
      <c r="AI17" s="951"/>
      <c r="AJ17" s="951"/>
      <c r="AK17" s="951"/>
      <c r="AL17" s="951"/>
    </row>
    <row r="18" spans="1:38" ht="27" customHeight="1">
      <c r="A18" s="160"/>
      <c r="B18" s="160"/>
      <c r="C18" s="1001" t="s">
        <v>393</v>
      </c>
      <c r="D18" s="1001"/>
      <c r="E18" s="1001"/>
      <c r="F18" s="1001"/>
      <c r="G18" s="1001"/>
      <c r="H18" s="1001"/>
      <c r="I18" s="1001"/>
      <c r="J18" s="1001"/>
      <c r="K18" s="1001"/>
      <c r="L18" s="1001"/>
      <c r="M18" s="1001"/>
      <c r="N18" s="1001"/>
      <c r="O18" s="1001"/>
      <c r="P18" s="1001"/>
      <c r="Q18" s="1001"/>
      <c r="R18" s="1001"/>
      <c r="S18" s="1001"/>
      <c r="T18" s="1001"/>
      <c r="U18" s="1001"/>
      <c r="V18" s="1001"/>
      <c r="W18" s="1001"/>
      <c r="X18" s="1001"/>
      <c r="Y18" s="1001"/>
      <c r="Z18" s="1001"/>
      <c r="AA18" s="1001"/>
      <c r="AB18" s="1001"/>
      <c r="AC18" s="1001"/>
      <c r="AD18" s="1001"/>
      <c r="AE18" s="1002">
        <f ca="1">B_III!AB110</f>
        <v>500000</v>
      </c>
      <c r="AF18" s="1003"/>
      <c r="AG18" s="1003"/>
      <c r="AH18" s="1003"/>
      <c r="AI18" s="1003"/>
      <c r="AJ18" s="1003"/>
      <c r="AK18" s="1004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08" t="s">
        <v>394</v>
      </c>
      <c r="D20" s="1008"/>
      <c r="E20" s="1008"/>
      <c r="F20" s="1008"/>
      <c r="G20" s="1008"/>
      <c r="H20" s="1008"/>
      <c r="I20" s="1008"/>
      <c r="J20" s="1008"/>
      <c r="K20" s="1008"/>
      <c r="L20" s="1008"/>
      <c r="M20" s="1008"/>
      <c r="N20" s="1008"/>
      <c r="O20" s="1008"/>
      <c r="P20" s="1008"/>
      <c r="Q20" s="1008"/>
      <c r="R20" s="1008"/>
      <c r="S20" s="1008"/>
      <c r="T20" s="1008"/>
      <c r="U20" s="1008"/>
      <c r="V20" s="1008"/>
      <c r="W20" s="1008"/>
      <c r="X20" s="1008"/>
      <c r="Y20" s="1008"/>
      <c r="Z20" s="1008"/>
      <c r="AA20" s="1008"/>
      <c r="AB20" s="1008"/>
      <c r="AC20" s="1008"/>
      <c r="AD20" s="1008"/>
      <c r="AE20" s="1012">
        <f ca="1">B_III!AB109</f>
        <v>0</v>
      </c>
      <c r="AF20" s="1013"/>
      <c r="AG20" s="1013"/>
      <c r="AH20" s="1013"/>
      <c r="AI20" s="1013"/>
      <c r="AJ20" s="1013"/>
      <c r="AK20" s="1014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3" t="s">
        <v>444</v>
      </c>
      <c r="D22" s="963"/>
      <c r="E22" s="963"/>
      <c r="F22" s="963"/>
      <c r="G22" s="963"/>
      <c r="H22" s="963"/>
      <c r="I22" s="963"/>
      <c r="J22" s="963"/>
      <c r="K22" s="963"/>
      <c r="L22" s="963"/>
      <c r="M22" s="963"/>
      <c r="N22" s="963"/>
      <c r="O22" s="963"/>
      <c r="P22" s="963"/>
      <c r="Q22" s="963"/>
      <c r="R22" s="963"/>
      <c r="S22" s="963"/>
      <c r="T22" s="963"/>
      <c r="U22" s="963"/>
      <c r="V22" s="963"/>
      <c r="W22" s="963"/>
      <c r="X22" s="963"/>
      <c r="Y22" s="963"/>
      <c r="Z22" s="963"/>
      <c r="AA22" s="963"/>
      <c r="AB22" s="963"/>
      <c r="AC22" s="963"/>
      <c r="AD22" s="963"/>
      <c r="AE22" s="1005"/>
      <c r="AF22" s="1006"/>
      <c r="AG22" s="1006"/>
      <c r="AH22" s="1006"/>
      <c r="AI22" s="1006"/>
      <c r="AJ22" s="1006"/>
      <c r="AK22" s="1007"/>
      <c r="AL22" s="160"/>
    </row>
    <row r="23" spans="1:38" ht="7.35" customHeight="1">
      <c r="A23" s="160"/>
      <c r="B23" s="160"/>
      <c r="C23" s="952"/>
      <c r="D23" s="952"/>
      <c r="E23" s="952"/>
      <c r="F23" s="952"/>
      <c r="G23" s="952"/>
      <c r="H23" s="952"/>
      <c r="I23" s="952"/>
      <c r="J23" s="952"/>
      <c r="K23" s="952"/>
      <c r="L23" s="952"/>
      <c r="M23" s="952"/>
      <c r="N23" s="952"/>
      <c r="O23" s="952"/>
      <c r="P23" s="952"/>
      <c r="Q23" s="952"/>
      <c r="R23" s="952"/>
      <c r="S23" s="952"/>
      <c r="T23" s="952"/>
      <c r="U23" s="952"/>
      <c r="V23" s="952"/>
      <c r="W23" s="952"/>
      <c r="X23" s="952"/>
      <c r="Y23" s="952"/>
      <c r="Z23" s="952"/>
      <c r="AA23" s="952"/>
      <c r="AB23" s="952"/>
      <c r="AC23" s="952"/>
      <c r="AD23" s="952"/>
      <c r="AE23" s="952"/>
      <c r="AF23" s="952"/>
      <c r="AG23" s="952"/>
      <c r="AH23" s="952"/>
      <c r="AI23" s="952"/>
      <c r="AJ23" s="952"/>
      <c r="AK23" s="952"/>
      <c r="AL23" s="160"/>
    </row>
    <row r="24" spans="1:38" ht="22.35" customHeight="1">
      <c r="A24" s="951" t="s">
        <v>298</v>
      </c>
      <c r="B24" s="951"/>
      <c r="C24" s="951"/>
      <c r="D24" s="951"/>
      <c r="E24" s="951"/>
      <c r="F24" s="951"/>
      <c r="G24" s="951"/>
      <c r="H24" s="951"/>
      <c r="I24" s="951"/>
      <c r="J24" s="951"/>
      <c r="K24" s="951"/>
      <c r="L24" s="951"/>
      <c r="M24" s="951"/>
      <c r="N24" s="951"/>
      <c r="O24" s="951"/>
      <c r="P24" s="951"/>
      <c r="Q24" s="951"/>
      <c r="R24" s="951"/>
      <c r="S24" s="951"/>
      <c r="T24" s="951"/>
      <c r="U24" s="951"/>
      <c r="V24" s="951"/>
      <c r="W24" s="951"/>
      <c r="X24" s="951"/>
      <c r="Y24" s="951"/>
      <c r="Z24" s="951"/>
      <c r="AA24" s="951"/>
      <c r="AB24" s="951"/>
      <c r="AC24" s="951"/>
      <c r="AD24" s="951"/>
      <c r="AE24" s="951"/>
      <c r="AF24" s="951"/>
      <c r="AG24" s="951"/>
      <c r="AH24" s="951"/>
      <c r="AI24" s="951"/>
      <c r="AJ24" s="951"/>
      <c r="AK24" s="951"/>
      <c r="AL24" s="951"/>
    </row>
    <row r="25" spans="1:38" ht="27" customHeight="1">
      <c r="A25" s="164"/>
      <c r="B25" s="164"/>
      <c r="C25" s="1008" t="s">
        <v>386</v>
      </c>
      <c r="D25" s="1008"/>
      <c r="E25" s="1008"/>
      <c r="F25" s="1008"/>
      <c r="G25" s="1008"/>
      <c r="H25" s="1008"/>
      <c r="I25" s="1008"/>
      <c r="J25" s="1008"/>
      <c r="K25" s="1008"/>
      <c r="L25" s="1008"/>
      <c r="M25" s="1008"/>
      <c r="N25" s="1008"/>
      <c r="O25" s="1008"/>
      <c r="P25" s="1008"/>
      <c r="Q25" s="1008"/>
      <c r="R25" s="1008"/>
      <c r="S25" s="1008"/>
      <c r="T25" s="1008"/>
      <c r="U25" s="1008"/>
      <c r="V25" s="1008"/>
      <c r="W25" s="1008"/>
      <c r="X25" s="1008"/>
      <c r="Y25" s="1008"/>
      <c r="Z25" s="1008"/>
      <c r="AA25" s="1008"/>
      <c r="AB25" s="1008"/>
      <c r="AC25" s="1008"/>
      <c r="AD25" s="1008"/>
      <c r="AE25" s="1009"/>
      <c r="AF25" s="1010"/>
      <c r="AG25" s="1010"/>
      <c r="AH25" s="1010"/>
      <c r="AI25" s="1010"/>
      <c r="AJ25" s="1010"/>
      <c r="AK25" s="1011"/>
      <c r="AL25" s="164"/>
    </row>
    <row r="26" spans="1:38" ht="6" customHeight="1">
      <c r="A26" s="164"/>
      <c r="B26" s="164"/>
      <c r="C26" s="992"/>
      <c r="D26" s="992"/>
      <c r="E26" s="992"/>
      <c r="F26" s="992"/>
      <c r="G26" s="992"/>
      <c r="H26" s="992"/>
      <c r="I26" s="992"/>
      <c r="J26" s="992"/>
      <c r="K26" s="992"/>
      <c r="L26" s="992"/>
      <c r="M26" s="992"/>
      <c r="N26" s="992"/>
      <c r="O26" s="992"/>
      <c r="P26" s="992"/>
      <c r="Q26" s="992"/>
      <c r="R26" s="992"/>
      <c r="S26" s="992"/>
      <c r="T26" s="992"/>
      <c r="U26" s="992"/>
      <c r="V26" s="992"/>
      <c r="W26" s="992"/>
      <c r="X26" s="992"/>
      <c r="Y26" s="992"/>
      <c r="Z26" s="992"/>
      <c r="AA26" s="992"/>
      <c r="AB26" s="992"/>
      <c r="AC26" s="992"/>
      <c r="AD26" s="992"/>
      <c r="AE26" s="992"/>
      <c r="AF26" s="992"/>
      <c r="AG26" s="992"/>
      <c r="AH26" s="992"/>
      <c r="AI26" s="992"/>
      <c r="AJ26" s="992"/>
      <c r="AK26" s="992"/>
      <c r="AL26" s="164"/>
    </row>
    <row r="27" spans="1:38" ht="21.75" customHeight="1">
      <c r="A27" s="164"/>
      <c r="B27" s="164"/>
      <c r="C27" s="997" t="s">
        <v>387</v>
      </c>
      <c r="D27" s="997"/>
      <c r="E27" s="997"/>
      <c r="F27" s="997"/>
      <c r="G27" s="997"/>
      <c r="H27" s="997"/>
      <c r="I27" s="997"/>
      <c r="J27" s="997"/>
      <c r="K27" s="997"/>
      <c r="L27" s="997"/>
      <c r="M27" s="997"/>
      <c r="N27" s="997"/>
      <c r="O27" s="997"/>
      <c r="P27" s="997"/>
      <c r="Q27" s="997"/>
      <c r="R27" s="997"/>
      <c r="S27" s="997"/>
      <c r="T27" s="997"/>
      <c r="U27" s="997"/>
      <c r="V27" s="997"/>
      <c r="W27" s="997"/>
      <c r="X27" s="997"/>
      <c r="Y27" s="997"/>
      <c r="Z27" s="997"/>
      <c r="AA27" s="997"/>
      <c r="AB27" s="997"/>
      <c r="AC27" s="997"/>
      <c r="AD27" s="997"/>
      <c r="AE27" s="998" t="s">
        <v>22</v>
      </c>
      <c r="AF27" s="999"/>
      <c r="AG27" s="999"/>
      <c r="AH27" s="999"/>
      <c r="AI27" s="999"/>
      <c r="AJ27" s="999"/>
      <c r="AK27" s="1000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3"/>
      <c r="D30" s="984"/>
      <c r="E30" s="984"/>
      <c r="F30" s="984"/>
      <c r="G30" s="984"/>
      <c r="H30" s="984"/>
      <c r="I30" s="984"/>
      <c r="J30" s="984"/>
      <c r="K30" s="984"/>
      <c r="L30" s="984"/>
      <c r="M30" s="984"/>
      <c r="N30" s="984"/>
      <c r="O30" s="984"/>
      <c r="P30" s="984"/>
      <c r="Q30" s="984"/>
      <c r="R30" s="984"/>
      <c r="S30" s="984"/>
      <c r="T30" s="985"/>
      <c r="U30" s="167"/>
      <c r="V30" s="953"/>
      <c r="W30" s="954"/>
      <c r="X30" s="954"/>
      <c r="Y30" s="954"/>
      <c r="Z30" s="954"/>
      <c r="AA30" s="954"/>
      <c r="AB30" s="954"/>
      <c r="AC30" s="954"/>
      <c r="AD30" s="954"/>
      <c r="AE30" s="954"/>
      <c r="AF30" s="954"/>
      <c r="AG30" s="954"/>
      <c r="AH30" s="954"/>
      <c r="AI30" s="954"/>
      <c r="AJ30" s="954"/>
      <c r="AK30" s="955"/>
      <c r="AL30" s="160"/>
    </row>
    <row r="31" spans="1:38" ht="19.5" customHeight="1">
      <c r="A31" s="160"/>
      <c r="B31" s="160"/>
      <c r="C31" s="986"/>
      <c r="D31" s="987"/>
      <c r="E31" s="987"/>
      <c r="F31" s="987"/>
      <c r="G31" s="987"/>
      <c r="H31" s="987"/>
      <c r="I31" s="987"/>
      <c r="J31" s="987"/>
      <c r="K31" s="987"/>
      <c r="L31" s="987"/>
      <c r="M31" s="987"/>
      <c r="N31" s="987"/>
      <c r="O31" s="987"/>
      <c r="P31" s="987"/>
      <c r="Q31" s="987"/>
      <c r="R31" s="987"/>
      <c r="S31" s="987"/>
      <c r="T31" s="988"/>
      <c r="U31" s="167"/>
      <c r="V31" s="956"/>
      <c r="W31" s="957"/>
      <c r="X31" s="957"/>
      <c r="Y31" s="957"/>
      <c r="Z31" s="957"/>
      <c r="AA31" s="957"/>
      <c r="AB31" s="957"/>
      <c r="AC31" s="957"/>
      <c r="AD31" s="957"/>
      <c r="AE31" s="957"/>
      <c r="AF31" s="957"/>
      <c r="AG31" s="957"/>
      <c r="AH31" s="957"/>
      <c r="AI31" s="957"/>
      <c r="AJ31" s="957"/>
      <c r="AK31" s="958"/>
      <c r="AL31" s="160"/>
    </row>
    <row r="32" spans="1:38" ht="13.5" customHeight="1">
      <c r="A32" s="160"/>
      <c r="B32" s="160"/>
      <c r="C32" s="989"/>
      <c r="D32" s="990"/>
      <c r="E32" s="990"/>
      <c r="F32" s="990"/>
      <c r="G32" s="990"/>
      <c r="H32" s="990"/>
      <c r="I32" s="990"/>
      <c r="J32" s="990"/>
      <c r="K32" s="990"/>
      <c r="L32" s="990"/>
      <c r="M32" s="990"/>
      <c r="N32" s="990"/>
      <c r="O32" s="990"/>
      <c r="P32" s="990"/>
      <c r="Q32" s="990"/>
      <c r="R32" s="990"/>
      <c r="S32" s="990"/>
      <c r="T32" s="991"/>
      <c r="U32" s="167"/>
      <c r="V32" s="959"/>
      <c r="W32" s="960"/>
      <c r="X32" s="960"/>
      <c r="Y32" s="960"/>
      <c r="Z32" s="960"/>
      <c r="AA32" s="960"/>
      <c r="AB32" s="960"/>
      <c r="AC32" s="960"/>
      <c r="AD32" s="960"/>
      <c r="AE32" s="960"/>
      <c r="AF32" s="960"/>
      <c r="AG32" s="960"/>
      <c r="AH32" s="960"/>
      <c r="AI32" s="960"/>
      <c r="AJ32" s="960"/>
      <c r="AK32" s="961"/>
      <c r="AL32" s="160"/>
    </row>
    <row r="33" spans="1:38" ht="44.25" customHeight="1">
      <c r="A33" s="160"/>
      <c r="B33" s="160"/>
      <c r="C33" s="962" t="s">
        <v>281</v>
      </c>
      <c r="D33" s="962"/>
      <c r="E33" s="962"/>
      <c r="F33" s="962"/>
      <c r="G33" s="962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2"/>
      <c r="S33" s="962"/>
      <c r="T33" s="962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972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50"/>
      <c r="B35" s="950"/>
      <c r="C35" s="950"/>
      <c r="D35" s="950"/>
      <c r="E35" s="950"/>
      <c r="F35" s="950"/>
      <c r="G35" s="950"/>
      <c r="H35" s="950"/>
      <c r="I35" s="950"/>
      <c r="J35" s="950"/>
      <c r="K35" s="950"/>
      <c r="L35" s="950"/>
      <c r="M35" s="950"/>
      <c r="N35" s="950"/>
      <c r="O35" s="950"/>
      <c r="P35" s="950"/>
      <c r="Q35" s="950"/>
      <c r="R35" s="950"/>
      <c r="S35" s="950"/>
      <c r="T35" s="950"/>
      <c r="U35" s="950"/>
      <c r="V35" s="950"/>
      <c r="W35" s="950"/>
      <c r="X35" s="950"/>
      <c r="Y35" s="950"/>
      <c r="Z35" s="950"/>
      <c r="AA35" s="950"/>
      <c r="AB35" s="950"/>
      <c r="AC35" s="950"/>
      <c r="AD35" s="950"/>
      <c r="AE35" s="950"/>
      <c r="AF35" s="950"/>
      <c r="AG35" s="950"/>
      <c r="AH35" s="950"/>
      <c r="AI35" s="950"/>
      <c r="AJ35" s="950"/>
      <c r="AK35" s="950"/>
      <c r="AL35" s="950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4"/>
      <c r="AH1" s="974"/>
      <c r="AI1" s="974"/>
      <c r="AJ1" s="974"/>
      <c r="AK1" s="974"/>
      <c r="AL1" s="160"/>
    </row>
    <row r="2" spans="1:38" ht="15.95" customHeight="1">
      <c r="A2" s="160"/>
      <c r="B2" s="160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5" t="s">
        <v>145</v>
      </c>
      <c r="AH2" s="976"/>
      <c r="AI2" s="976"/>
      <c r="AJ2" s="976"/>
      <c r="AK2" s="977"/>
      <c r="AL2" s="161"/>
    </row>
    <row r="3" spans="1:38" ht="29.45" customHeight="1">
      <c r="A3" s="1015" t="s">
        <v>287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1015"/>
      <c r="P3" s="1015"/>
      <c r="Q3" s="1015"/>
      <c r="R3" s="1015"/>
      <c r="S3" s="1015"/>
      <c r="T3" s="1015"/>
      <c r="U3" s="1015"/>
      <c r="V3" s="1015"/>
      <c r="W3" s="1015"/>
      <c r="X3" s="1015"/>
      <c r="Y3" s="1015"/>
      <c r="Z3" s="1015"/>
      <c r="AA3" s="1015"/>
      <c r="AB3" s="1015"/>
      <c r="AC3" s="1015"/>
      <c r="AD3" s="1015"/>
      <c r="AE3" s="1015"/>
      <c r="AF3" s="1015"/>
      <c r="AG3" s="1015"/>
      <c r="AH3" s="1015"/>
      <c r="AI3" s="1015"/>
      <c r="AJ3" s="1015"/>
      <c r="AK3" s="1015"/>
      <c r="AL3" s="1015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3"/>
      <c r="D5" s="1024"/>
      <c r="E5" s="1024"/>
      <c r="F5" s="1024"/>
      <c r="G5" s="1024"/>
      <c r="H5" s="1024"/>
      <c r="I5" s="1024"/>
      <c r="J5" s="1024"/>
      <c r="K5" s="1024"/>
      <c r="L5" s="1024"/>
      <c r="M5" s="1024"/>
      <c r="N5" s="1024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5"/>
      <c r="AL5" s="160"/>
    </row>
    <row r="6" spans="1:38" ht="12.75" customHeight="1">
      <c r="A6" s="160"/>
      <c r="B6" s="170"/>
      <c r="C6" s="1026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1027"/>
      <c r="R6" s="1027"/>
      <c r="S6" s="1027"/>
      <c r="T6" s="1027"/>
      <c r="U6" s="1027"/>
      <c r="V6" s="1027"/>
      <c r="W6" s="1027"/>
      <c r="X6" s="1027"/>
      <c r="Y6" s="1027"/>
      <c r="Z6" s="1027"/>
      <c r="AA6" s="1027"/>
      <c r="AB6" s="1027"/>
      <c r="AC6" s="1027"/>
      <c r="AD6" s="1027"/>
      <c r="AE6" s="1027"/>
      <c r="AF6" s="1027"/>
      <c r="AG6" s="1027"/>
      <c r="AH6" s="1027"/>
      <c r="AI6" s="1027"/>
      <c r="AJ6" s="1027"/>
      <c r="AK6" s="1028"/>
      <c r="AL6" s="160"/>
    </row>
    <row r="7" spans="1:38" ht="12.75" customHeight="1">
      <c r="A7" s="160"/>
      <c r="B7" s="163"/>
      <c r="C7" s="1026"/>
      <c r="D7" s="1027"/>
      <c r="E7" s="1027"/>
      <c r="F7" s="1027"/>
      <c r="G7" s="1027"/>
      <c r="H7" s="1027"/>
      <c r="I7" s="1027"/>
      <c r="J7" s="1027"/>
      <c r="K7" s="1027"/>
      <c r="L7" s="1027"/>
      <c r="M7" s="1027"/>
      <c r="N7" s="1027"/>
      <c r="O7" s="1027"/>
      <c r="P7" s="1027"/>
      <c r="Q7" s="1027"/>
      <c r="R7" s="1027"/>
      <c r="S7" s="1027"/>
      <c r="T7" s="1027"/>
      <c r="U7" s="1027"/>
      <c r="V7" s="1027"/>
      <c r="W7" s="1027"/>
      <c r="X7" s="1027"/>
      <c r="Y7" s="1027"/>
      <c r="Z7" s="1027"/>
      <c r="AA7" s="1027"/>
      <c r="AB7" s="1027"/>
      <c r="AC7" s="1027"/>
      <c r="AD7" s="1027"/>
      <c r="AE7" s="1027"/>
      <c r="AF7" s="1027"/>
      <c r="AG7" s="1027"/>
      <c r="AH7" s="1027"/>
      <c r="AI7" s="1027"/>
      <c r="AJ7" s="1027"/>
      <c r="AK7" s="1028"/>
      <c r="AL7" s="160"/>
    </row>
    <row r="8" spans="1:38" ht="5.25" customHeight="1">
      <c r="A8" s="160"/>
      <c r="B8" s="163"/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7"/>
      <c r="AA8" s="1027"/>
      <c r="AB8" s="1027"/>
      <c r="AC8" s="1027"/>
      <c r="AD8" s="1027"/>
      <c r="AE8" s="1027"/>
      <c r="AF8" s="1027"/>
      <c r="AG8" s="1027"/>
      <c r="AH8" s="1027"/>
      <c r="AI8" s="1027"/>
      <c r="AJ8" s="1027"/>
      <c r="AK8" s="1028"/>
      <c r="AL8" s="160"/>
    </row>
    <row r="9" spans="1:38" ht="15" customHeight="1">
      <c r="A9" s="160"/>
      <c r="B9" s="160"/>
      <c r="C9" s="1026"/>
      <c r="D9" s="1027"/>
      <c r="E9" s="1027"/>
      <c r="F9" s="1027"/>
      <c r="G9" s="1027"/>
      <c r="H9" s="1027"/>
      <c r="I9" s="1027"/>
      <c r="J9" s="1027"/>
      <c r="K9" s="1027"/>
      <c r="L9" s="1027"/>
      <c r="M9" s="1027"/>
      <c r="N9" s="1027"/>
      <c r="O9" s="1027"/>
      <c r="P9" s="1027"/>
      <c r="Q9" s="1027"/>
      <c r="R9" s="1027"/>
      <c r="S9" s="1027"/>
      <c r="T9" s="1027"/>
      <c r="U9" s="1027"/>
      <c r="V9" s="1027"/>
      <c r="W9" s="1027"/>
      <c r="X9" s="1027"/>
      <c r="Y9" s="1027"/>
      <c r="Z9" s="1027"/>
      <c r="AA9" s="1027"/>
      <c r="AB9" s="1027"/>
      <c r="AC9" s="1027"/>
      <c r="AD9" s="1027"/>
      <c r="AE9" s="1027"/>
      <c r="AF9" s="1027"/>
      <c r="AG9" s="1027"/>
      <c r="AH9" s="1027"/>
      <c r="AI9" s="1027"/>
      <c r="AJ9" s="1027"/>
      <c r="AK9" s="1028"/>
      <c r="AL9" s="160"/>
    </row>
    <row r="10" spans="1:38" ht="8.25" customHeight="1">
      <c r="A10" s="160"/>
      <c r="B10" s="160"/>
      <c r="C10" s="1029"/>
      <c r="D10" s="1030"/>
      <c r="E10" s="1030"/>
      <c r="F10" s="1030"/>
      <c r="G10" s="1030"/>
      <c r="H10" s="1030"/>
      <c r="I10" s="1030"/>
      <c r="J10" s="1030"/>
      <c r="K10" s="1030"/>
      <c r="L10" s="1030"/>
      <c r="M10" s="1030"/>
      <c r="N10" s="1030"/>
      <c r="O10" s="1030"/>
      <c r="P10" s="1030"/>
      <c r="Q10" s="1030"/>
      <c r="R10" s="1030"/>
      <c r="S10" s="1030"/>
      <c r="T10" s="1030"/>
      <c r="U10" s="1030"/>
      <c r="V10" s="1030"/>
      <c r="W10" s="1030"/>
      <c r="X10" s="1030"/>
      <c r="Y10" s="1030"/>
      <c r="Z10" s="1030"/>
      <c r="AA10" s="1030"/>
      <c r="AB10" s="1030"/>
      <c r="AC10" s="1030"/>
      <c r="AD10" s="1030"/>
      <c r="AE10" s="1030"/>
      <c r="AF10" s="1030"/>
      <c r="AG10" s="1030"/>
      <c r="AH10" s="1030"/>
      <c r="AI10" s="1030"/>
      <c r="AJ10" s="1030"/>
      <c r="AK10" s="1031"/>
      <c r="AL10" s="160"/>
    </row>
    <row r="11" spans="1:38" ht="19.5" customHeight="1">
      <c r="A11" s="160"/>
      <c r="B11" s="160"/>
      <c r="C11" s="1016" t="s">
        <v>321</v>
      </c>
      <c r="D11" s="1016"/>
      <c r="E11" s="1016"/>
      <c r="F11" s="1016"/>
      <c r="G11" s="1016"/>
      <c r="H11" s="1016"/>
      <c r="I11" s="1016"/>
      <c r="J11" s="1016"/>
      <c r="K11" s="1016"/>
      <c r="L11" s="1016"/>
      <c r="M11" s="1016"/>
      <c r="N11" s="1016"/>
      <c r="O11" s="1016"/>
      <c r="P11" s="1016"/>
      <c r="Q11" s="1016"/>
      <c r="R11" s="1016"/>
      <c r="S11" s="1016"/>
      <c r="T11" s="1016"/>
      <c r="U11" s="1016"/>
      <c r="V11" s="1016"/>
      <c r="W11" s="1016"/>
      <c r="X11" s="1016"/>
      <c r="Y11" s="1016"/>
      <c r="Z11" s="1016"/>
      <c r="AA11" s="1016"/>
      <c r="AB11" s="1016"/>
      <c r="AC11" s="1016"/>
      <c r="AD11" s="1016"/>
      <c r="AE11" s="1016"/>
      <c r="AF11" s="1016"/>
      <c r="AG11" s="1016"/>
      <c r="AH11" s="1016"/>
      <c r="AI11" s="1016"/>
      <c r="AJ11" s="1016"/>
      <c r="AK11" s="1016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1" t="s">
        <v>284</v>
      </c>
      <c r="D13" s="1001"/>
      <c r="E13" s="1001"/>
      <c r="F13" s="1001"/>
      <c r="G13" s="1001"/>
      <c r="H13" s="1001"/>
      <c r="I13" s="1001"/>
      <c r="J13" s="1001"/>
      <c r="K13" s="1001"/>
      <c r="L13" s="1001"/>
      <c r="M13" s="1001"/>
      <c r="N13" s="1001"/>
      <c r="O13" s="1001"/>
      <c r="P13" s="1001"/>
      <c r="Q13" s="1001"/>
      <c r="R13" s="1001"/>
      <c r="S13" s="1001"/>
      <c r="T13" s="1001"/>
      <c r="U13" s="1001"/>
      <c r="V13" s="1001"/>
      <c r="W13" s="1001"/>
      <c r="X13" s="1001"/>
      <c r="Y13" s="1001"/>
      <c r="Z13" s="1001"/>
      <c r="AA13" s="1001"/>
      <c r="AB13" s="1001"/>
      <c r="AC13" s="1001"/>
      <c r="AD13" s="1001"/>
      <c r="AE13" s="1001"/>
      <c r="AF13" s="1001"/>
      <c r="AG13" s="1001"/>
      <c r="AH13" s="1001"/>
      <c r="AI13" s="1001"/>
      <c r="AJ13" s="1001"/>
      <c r="AK13" s="1001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7"/>
      <c r="D15" s="1018"/>
      <c r="E15" s="1018"/>
      <c r="F15" s="1018"/>
      <c r="G15" s="1018"/>
      <c r="H15" s="1018"/>
      <c r="I15" s="1018"/>
      <c r="J15" s="1018"/>
      <c r="K15" s="1018"/>
      <c r="L15" s="1018"/>
      <c r="M15" s="1018"/>
      <c r="N15" s="1018"/>
      <c r="O15" s="1018"/>
      <c r="P15" s="1018"/>
      <c r="Q15" s="1018"/>
      <c r="R15" s="1018"/>
      <c r="S15" s="1018"/>
      <c r="T15" s="1018"/>
      <c r="U15" s="1018"/>
      <c r="V15" s="1018"/>
      <c r="W15" s="1018"/>
      <c r="X15" s="1018"/>
      <c r="Y15" s="1018"/>
      <c r="Z15" s="1018"/>
      <c r="AA15" s="1018"/>
      <c r="AB15" s="1018"/>
      <c r="AC15" s="1018"/>
      <c r="AD15" s="1018"/>
      <c r="AE15" s="1018"/>
      <c r="AF15" s="1018"/>
      <c r="AG15" s="1018"/>
      <c r="AH15" s="1018"/>
      <c r="AI15" s="1018"/>
      <c r="AJ15" s="1018"/>
      <c r="AK15" s="1019"/>
      <c r="AL15" s="160"/>
    </row>
    <row r="16" spans="1:38" ht="9" customHeight="1">
      <c r="A16" s="160"/>
      <c r="B16" s="160"/>
      <c r="C16" s="1020"/>
      <c r="D16" s="1021"/>
      <c r="E16" s="1021"/>
      <c r="F16" s="1021"/>
      <c r="G16" s="1021"/>
      <c r="H16" s="1021"/>
      <c r="I16" s="1021"/>
      <c r="J16" s="1021"/>
      <c r="K16" s="1021"/>
      <c r="L16" s="1021"/>
      <c r="M16" s="1021"/>
      <c r="N16" s="1021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1"/>
      <c r="AI16" s="1021"/>
      <c r="AJ16" s="1021"/>
      <c r="AK16" s="1022"/>
      <c r="AL16" s="160"/>
    </row>
    <row r="17" spans="1:38" ht="23.25" customHeight="1">
      <c r="A17" s="160"/>
      <c r="B17" s="160"/>
      <c r="C17" s="1016" t="s">
        <v>285</v>
      </c>
      <c r="D17" s="1016"/>
      <c r="E17" s="1016"/>
      <c r="F17" s="1016"/>
      <c r="G17" s="1016"/>
      <c r="H17" s="1016"/>
      <c r="I17" s="1016"/>
      <c r="J17" s="1016"/>
      <c r="K17" s="1016"/>
      <c r="L17" s="1016"/>
      <c r="M17" s="1016"/>
      <c r="N17" s="1016"/>
      <c r="O17" s="1016"/>
      <c r="P17" s="1016"/>
      <c r="Q17" s="1016"/>
      <c r="R17" s="1016"/>
      <c r="S17" s="1016"/>
      <c r="T17" s="1016"/>
      <c r="U17" s="1016"/>
      <c r="V17" s="1016"/>
      <c r="W17" s="1016"/>
      <c r="X17" s="1016"/>
      <c r="Y17" s="1016"/>
      <c r="Z17" s="1016"/>
      <c r="AA17" s="1016"/>
      <c r="AB17" s="1016"/>
      <c r="AC17" s="1016"/>
      <c r="AD17" s="1016"/>
      <c r="AE17" s="1016"/>
      <c r="AF17" s="1016"/>
      <c r="AG17" s="1016"/>
      <c r="AH17" s="1016"/>
      <c r="AI17" s="1016"/>
      <c r="AJ17" s="1016"/>
      <c r="AK17" s="1016"/>
      <c r="AL17" s="160"/>
    </row>
    <row r="18" spans="1:38">
      <c r="A18" s="160"/>
      <c r="B18" s="160"/>
      <c r="C18" s="964" t="s">
        <v>286</v>
      </c>
      <c r="D18" s="964"/>
      <c r="E18" s="964"/>
      <c r="F18" s="964"/>
      <c r="G18" s="964"/>
      <c r="H18" s="964"/>
      <c r="I18" s="964"/>
      <c r="J18" s="964"/>
      <c r="K18" s="964"/>
      <c r="L18" s="964"/>
      <c r="M18" s="964"/>
      <c r="N18" s="964"/>
      <c r="O18" s="964"/>
      <c r="P18" s="964"/>
      <c r="Q18" s="964"/>
      <c r="R18" s="964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2"/>
      <c r="AG18" s="1032"/>
      <c r="AH18" s="1032"/>
      <c r="AI18" s="1032"/>
      <c r="AJ18" s="1032"/>
      <c r="AK18" s="1032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3"/>
      <c r="D20" s="1034"/>
      <c r="E20" s="1034"/>
      <c r="F20" s="1034"/>
      <c r="G20" s="1034"/>
      <c r="H20" s="1034"/>
      <c r="I20" s="1034"/>
      <c r="J20" s="1034"/>
      <c r="K20" s="1034"/>
      <c r="L20" s="1034"/>
      <c r="M20" s="1034"/>
      <c r="N20" s="1034"/>
      <c r="O20" s="1034"/>
      <c r="P20" s="1034"/>
      <c r="Q20" s="1034"/>
      <c r="R20" s="1034"/>
      <c r="S20" s="1034"/>
      <c r="T20" s="1034"/>
      <c r="U20" s="1034"/>
      <c r="V20" s="1034"/>
      <c r="W20" s="1034"/>
      <c r="X20" s="1034"/>
      <c r="Y20" s="1034"/>
      <c r="Z20" s="1034"/>
      <c r="AA20" s="1034"/>
      <c r="AB20" s="1034"/>
      <c r="AC20" s="1034"/>
      <c r="AD20" s="1034"/>
      <c r="AE20" s="1034"/>
      <c r="AF20" s="1034"/>
      <c r="AG20" s="1034"/>
      <c r="AH20" s="1034"/>
      <c r="AI20" s="1034"/>
      <c r="AJ20" s="1034"/>
      <c r="AK20" s="1035"/>
      <c r="AL20" s="160"/>
    </row>
    <row r="21" spans="1:38" ht="19.5" customHeight="1">
      <c r="A21" s="160"/>
      <c r="B21" s="160"/>
      <c r="C21" s="1016" t="s">
        <v>323</v>
      </c>
      <c r="D21" s="1016"/>
      <c r="E21" s="1016"/>
      <c r="F21" s="1016"/>
      <c r="G21" s="1016"/>
      <c r="H21" s="1016"/>
      <c r="I21" s="1016"/>
      <c r="J21" s="1016"/>
      <c r="K21" s="1016"/>
      <c r="L21" s="1016"/>
      <c r="M21" s="1016"/>
      <c r="N21" s="1016"/>
      <c r="O21" s="1016"/>
      <c r="P21" s="1016"/>
      <c r="Q21" s="1016"/>
      <c r="R21" s="1016"/>
      <c r="S21" s="1016"/>
      <c r="T21" s="1016"/>
      <c r="U21" s="1016"/>
      <c r="V21" s="1016"/>
      <c r="W21" s="1016"/>
      <c r="X21" s="1016"/>
      <c r="Y21" s="1016"/>
      <c r="Z21" s="1016"/>
      <c r="AA21" s="1016"/>
      <c r="AB21" s="1016"/>
      <c r="AC21" s="1016"/>
      <c r="AD21" s="1016"/>
      <c r="AE21" s="1016"/>
      <c r="AF21" s="1016"/>
      <c r="AG21" s="1016"/>
      <c r="AH21" s="1016"/>
      <c r="AI21" s="1016"/>
      <c r="AJ21" s="1016"/>
      <c r="AK21" s="1016"/>
      <c r="AL21" s="173"/>
    </row>
    <row r="22" spans="1:38" ht="13.5" customHeight="1">
      <c r="A22" s="160"/>
      <c r="B22" s="160"/>
      <c r="C22" s="952"/>
      <c r="D22" s="952"/>
      <c r="E22" s="952"/>
      <c r="F22" s="952"/>
      <c r="G22" s="952"/>
      <c r="H22" s="952"/>
      <c r="I22" s="952"/>
      <c r="J22" s="952"/>
      <c r="K22" s="952"/>
      <c r="L22" s="952"/>
      <c r="M22" s="952"/>
      <c r="N22" s="952"/>
      <c r="O22" s="952"/>
      <c r="P22" s="952"/>
      <c r="Q22" s="952"/>
      <c r="R22" s="952"/>
      <c r="S22" s="952"/>
      <c r="T22" s="952"/>
      <c r="U22" s="952"/>
      <c r="V22" s="952"/>
      <c r="W22" s="952"/>
      <c r="X22" s="952"/>
      <c r="Y22" s="952"/>
      <c r="Z22" s="952"/>
      <c r="AA22" s="952"/>
      <c r="AB22" s="952"/>
      <c r="AC22" s="952"/>
      <c r="AD22" s="952"/>
      <c r="AE22" s="952"/>
      <c r="AF22" s="952"/>
      <c r="AG22" s="952"/>
      <c r="AH22" s="952"/>
      <c r="AI22" s="952"/>
      <c r="AJ22" s="952"/>
      <c r="AK22" s="952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6"/>
      <c r="D25" s="1037"/>
      <c r="E25" s="1037"/>
      <c r="F25" s="1037"/>
      <c r="G25" s="1037"/>
      <c r="H25" s="1037"/>
      <c r="I25" s="1037"/>
      <c r="J25" s="1037"/>
      <c r="K25" s="1037"/>
      <c r="L25" s="1037"/>
      <c r="M25" s="1037"/>
      <c r="N25" s="1037"/>
      <c r="O25" s="1037"/>
      <c r="P25" s="1037"/>
      <c r="Q25" s="1037"/>
      <c r="R25" s="1037"/>
      <c r="S25" s="1037"/>
      <c r="T25" s="1038"/>
      <c r="U25" s="167"/>
      <c r="V25" s="953"/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954"/>
      <c r="AH25" s="954"/>
      <c r="AI25" s="954"/>
      <c r="AJ25" s="954"/>
      <c r="AK25" s="955"/>
      <c r="AL25" s="160"/>
    </row>
    <row r="26" spans="1:38" ht="19.5" customHeight="1">
      <c r="A26" s="160"/>
      <c r="B26" s="160"/>
      <c r="C26" s="1039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1"/>
      <c r="U26" s="167"/>
      <c r="V26" s="956"/>
      <c r="W26" s="957"/>
      <c r="X26" s="957"/>
      <c r="Y26" s="957"/>
      <c r="Z26" s="957"/>
      <c r="AA26" s="957"/>
      <c r="AB26" s="957"/>
      <c r="AC26" s="957"/>
      <c r="AD26" s="957"/>
      <c r="AE26" s="957"/>
      <c r="AF26" s="957"/>
      <c r="AG26" s="957"/>
      <c r="AH26" s="957"/>
      <c r="AI26" s="957"/>
      <c r="AJ26" s="957"/>
      <c r="AK26" s="958"/>
      <c r="AL26" s="160"/>
    </row>
    <row r="27" spans="1:38" ht="13.5" customHeight="1">
      <c r="A27" s="160"/>
      <c r="B27" s="160"/>
      <c r="C27" s="1042"/>
      <c r="D27" s="1043"/>
      <c r="E27" s="1043"/>
      <c r="F27" s="1043"/>
      <c r="G27" s="1043"/>
      <c r="H27" s="1043"/>
      <c r="I27" s="1043"/>
      <c r="J27" s="1043"/>
      <c r="K27" s="1043"/>
      <c r="L27" s="1043"/>
      <c r="M27" s="1043"/>
      <c r="N27" s="1043"/>
      <c r="O27" s="1043"/>
      <c r="P27" s="1043"/>
      <c r="Q27" s="1043"/>
      <c r="R27" s="1043"/>
      <c r="S27" s="1043"/>
      <c r="T27" s="1044"/>
      <c r="U27" s="167"/>
      <c r="V27" s="959"/>
      <c r="W27" s="960"/>
      <c r="X27" s="960"/>
      <c r="Y27" s="960"/>
      <c r="Z27" s="960"/>
      <c r="AA27" s="960"/>
      <c r="AB27" s="960"/>
      <c r="AC27" s="960"/>
      <c r="AD27" s="960"/>
      <c r="AE27" s="960"/>
      <c r="AF27" s="960"/>
      <c r="AG27" s="960"/>
      <c r="AH27" s="960"/>
      <c r="AI27" s="960"/>
      <c r="AJ27" s="960"/>
      <c r="AK27" s="961"/>
      <c r="AL27" s="160"/>
    </row>
    <row r="28" spans="1:38" ht="44.25" customHeight="1">
      <c r="A28" s="160"/>
      <c r="B28" s="160"/>
      <c r="C28" s="962" t="s">
        <v>281</v>
      </c>
      <c r="D28" s="962"/>
      <c r="E28" s="962"/>
      <c r="F28" s="962"/>
      <c r="G28" s="962"/>
      <c r="H28" s="962"/>
      <c r="I28" s="962"/>
      <c r="J28" s="962"/>
      <c r="K28" s="962"/>
      <c r="L28" s="962"/>
      <c r="M28" s="962"/>
      <c r="N28" s="962"/>
      <c r="O28" s="962"/>
      <c r="P28" s="962"/>
      <c r="Q28" s="962"/>
      <c r="R28" s="962"/>
      <c r="S28" s="962"/>
      <c r="T28" s="962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2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972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5"/>
      <c r="B32" s="1045"/>
      <c r="C32" s="1045"/>
      <c r="D32" s="1045"/>
      <c r="E32" s="1045"/>
      <c r="F32" s="1045"/>
      <c r="G32" s="1045"/>
      <c r="H32" s="1045"/>
      <c r="I32" s="1045"/>
      <c r="J32" s="1045"/>
      <c r="K32" s="1045"/>
      <c r="L32" s="1045"/>
      <c r="M32" s="1045"/>
      <c r="N32" s="1045"/>
      <c r="O32" s="1045"/>
      <c r="P32" s="1045"/>
      <c r="Q32" s="1045"/>
      <c r="R32" s="1045"/>
      <c r="S32" s="1045"/>
      <c r="T32" s="1045"/>
      <c r="U32" s="1045"/>
      <c r="V32" s="1045"/>
      <c r="W32" s="1045"/>
      <c r="X32" s="1045"/>
      <c r="Y32" s="1045"/>
      <c r="Z32" s="1045"/>
      <c r="AA32" s="1045"/>
      <c r="AB32" s="1045"/>
      <c r="AC32" s="1045"/>
      <c r="AD32" s="1045"/>
      <c r="AE32" s="1045"/>
      <c r="AF32" s="1045"/>
      <c r="AG32" s="1045"/>
      <c r="AH32" s="1045"/>
      <c r="AI32" s="1045"/>
      <c r="AJ32" s="1045"/>
      <c r="AK32" s="1045"/>
      <c r="AL32" s="1045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2" t="s">
        <v>174</v>
      </c>
      <c r="B1" s="492"/>
      <c r="C1" s="492"/>
      <c r="D1" s="492"/>
      <c r="E1" s="492"/>
      <c r="F1" s="492"/>
    </row>
    <row r="2" spans="1:10" ht="21.95" customHeight="1">
      <c r="A2" s="496" t="s">
        <v>146</v>
      </c>
      <c r="B2" s="497"/>
      <c r="C2" s="497"/>
      <c r="D2" s="497"/>
      <c r="E2" s="497"/>
      <c r="F2" s="498"/>
      <c r="I2" s="114" t="s">
        <v>257</v>
      </c>
    </row>
    <row r="3" spans="1:10" s="54" customFormat="1" ht="24" customHeight="1">
      <c r="A3" s="499" t="s">
        <v>108</v>
      </c>
      <c r="B3" s="499"/>
      <c r="C3" s="499"/>
      <c r="D3" s="499"/>
      <c r="E3" s="499"/>
      <c r="F3" s="499"/>
      <c r="G3" s="495" t="s">
        <v>258</v>
      </c>
      <c r="H3" s="495"/>
      <c r="I3" s="495"/>
      <c r="J3" s="495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2" t="s">
        <v>155</v>
      </c>
      <c r="B5" s="502"/>
      <c r="C5" s="502"/>
      <c r="D5" s="502"/>
      <c r="E5" s="502"/>
      <c r="F5" s="502"/>
      <c r="G5" s="183"/>
      <c r="H5" s="183"/>
      <c r="I5" s="183"/>
      <c r="J5" s="183"/>
    </row>
    <row r="6" spans="1:10" ht="20.100000000000001" customHeight="1">
      <c r="A6" s="501" t="s">
        <v>117</v>
      </c>
      <c r="B6" s="501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3" t="s">
        <v>86</v>
      </c>
      <c r="B10" s="503"/>
      <c r="C10" s="503"/>
      <c r="D10" s="503"/>
      <c r="E10" s="503"/>
      <c r="F10" s="503"/>
      <c r="J10" s="54"/>
    </row>
    <row r="11" spans="1:10" s="54" customFormat="1" ht="14.1" customHeight="1">
      <c r="A11" s="484" t="s">
        <v>167</v>
      </c>
      <c r="B11" s="485"/>
      <c r="C11" s="486"/>
      <c r="D11" s="294" t="s">
        <v>66</v>
      </c>
      <c r="E11" s="484" t="s">
        <v>324</v>
      </c>
      <c r="F11" s="486"/>
    </row>
    <row r="12" spans="1:10" s="239" customFormat="1" ht="20.100000000000001" customHeight="1">
      <c r="A12" s="462"/>
      <c r="B12" s="483"/>
      <c r="C12" s="463"/>
      <c r="D12" s="318"/>
      <c r="E12" s="487" t="s">
        <v>22</v>
      </c>
      <c r="F12" s="489"/>
    </row>
    <row r="13" spans="1:10" s="54" customFormat="1" ht="14.1" customHeight="1">
      <c r="A13" s="484" t="s">
        <v>309</v>
      </c>
      <c r="B13" s="485"/>
      <c r="C13" s="486"/>
      <c r="D13" s="263" t="s">
        <v>334</v>
      </c>
      <c r="E13" s="493" t="s">
        <v>310</v>
      </c>
      <c r="F13" s="494"/>
    </row>
    <row r="14" spans="1:10" ht="20.100000000000001" customHeight="1">
      <c r="A14" s="487"/>
      <c r="B14" s="488"/>
      <c r="C14" s="489"/>
      <c r="D14" s="241"/>
      <c r="E14" s="487"/>
      <c r="F14" s="489"/>
    </row>
    <row r="15" spans="1:10" s="54" customFormat="1" ht="14.1" customHeight="1">
      <c r="A15" s="484" t="s">
        <v>311</v>
      </c>
      <c r="B15" s="485"/>
      <c r="C15" s="486"/>
      <c r="D15" s="291"/>
      <c r="E15" s="291"/>
      <c r="F15" s="291"/>
    </row>
    <row r="16" spans="1:10" ht="20.100000000000001" customHeight="1">
      <c r="A16" s="473" t="s">
        <v>22</v>
      </c>
      <c r="B16" s="491"/>
      <c r="C16" s="47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0" t="s">
        <v>354</v>
      </c>
      <c r="B18" s="490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4" t="s">
        <v>445</v>
      </c>
      <c r="E22" s="505"/>
      <c r="F22" s="244"/>
    </row>
    <row r="23" spans="1:10" ht="20.100000000000001" customHeight="1">
      <c r="A23" s="500" t="s">
        <v>168</v>
      </c>
      <c r="B23" s="500"/>
      <c r="C23" s="500"/>
      <c r="D23" s="500"/>
      <c r="E23" s="500"/>
      <c r="F23" s="500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3"/>
      <c r="D25" s="243"/>
      <c r="E25" s="462"/>
      <c r="F25" s="463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3"/>
      <c r="D27" s="243"/>
      <c r="E27" s="462"/>
      <c r="F27" s="463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83"/>
      <c r="D29" s="241"/>
      <c r="E29" s="462"/>
      <c r="F29" s="463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78"/>
      <c r="B31" s="479"/>
      <c r="C31" s="480"/>
      <c r="D31" s="475"/>
      <c r="E31" s="476"/>
      <c r="F31" s="47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73" t="str">
        <f>IF(A34&lt;&gt;"Polska","nie dotyczy","(wybierz z listy)")</f>
        <v>nie dotyczy</v>
      </c>
      <c r="C34" s="474"/>
      <c r="D34" s="331" t="str">
        <f>IF(A34&lt;&gt;"Polska","nie dotyczy","")</f>
        <v>nie dotyczy</v>
      </c>
      <c r="E34" s="481" t="str">
        <f>IF(A34&lt;&gt;"Polska","nie dotyczy","")</f>
        <v>nie dotyczy</v>
      </c>
      <c r="F34" s="48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3"/>
      <c r="D36" s="243"/>
      <c r="E36" s="462"/>
      <c r="F36" s="463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83"/>
      <c r="D38" s="241"/>
      <c r="E38" s="462"/>
      <c r="F38" s="463"/>
    </row>
    <row r="39" spans="1:10" s="219" customFormat="1" ht="24.6" customHeight="1">
      <c r="A39" s="509" t="s">
        <v>516</v>
      </c>
      <c r="B39" s="510"/>
      <c r="C39" s="511"/>
      <c r="D39" s="512"/>
      <c r="E39" s="512"/>
      <c r="F39" s="512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7" t="s">
        <v>149</v>
      </c>
      <c r="B41" s="471"/>
      <c r="C41" s="468"/>
      <c r="D41" s="221" t="s">
        <v>150</v>
      </c>
      <c r="E41" s="467" t="s">
        <v>262</v>
      </c>
      <c r="F41" s="468"/>
    </row>
    <row r="42" spans="1:10" s="57" customFormat="1" ht="15.95" customHeight="1">
      <c r="A42" s="469"/>
      <c r="B42" s="472"/>
      <c r="C42" s="470"/>
      <c r="D42" s="245"/>
      <c r="E42" s="469"/>
      <c r="F42" s="470"/>
    </row>
    <row r="43" spans="1:10" s="1" customFormat="1" ht="20.100000000000001" customHeight="1">
      <c r="A43" s="513" t="s">
        <v>454</v>
      </c>
      <c r="B43" s="513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464"/>
      <c r="B45" s="465"/>
      <c r="C45" s="466"/>
      <c r="D45" s="246"/>
      <c r="E45" s="464"/>
      <c r="F45" s="466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464"/>
      <c r="B47" s="465"/>
      <c r="C47" s="466"/>
      <c r="D47" s="313"/>
      <c r="E47" s="52"/>
      <c r="F47" s="52"/>
      <c r="I47" s="111"/>
      <c r="J47" s="111"/>
    </row>
    <row r="48" spans="1:10" ht="21.95" customHeight="1">
      <c r="A48" s="507" t="s">
        <v>514</v>
      </c>
      <c r="B48" s="507"/>
      <c r="C48" s="507"/>
      <c r="D48" s="507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8" t="s">
        <v>353</v>
      </c>
      <c r="B50" s="508"/>
      <c r="C50" s="508"/>
      <c r="D50" s="508"/>
      <c r="E50" s="508"/>
      <c r="F50" s="508"/>
      <c r="I50" s="111"/>
      <c r="J50" s="111"/>
    </row>
    <row r="51" spans="1:10">
      <c r="A51" s="506" t="s">
        <v>300</v>
      </c>
      <c r="B51" s="506"/>
      <c r="C51" s="506"/>
      <c r="D51" s="506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81" t="s">
        <v>109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7" t="s">
        <v>175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70" t="s">
        <v>64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2"/>
    </row>
    <row r="7" spans="1:37" s="2" customFormat="1" ht="80.099999999999994" customHeight="1">
      <c r="A7" s="673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5"/>
    </row>
    <row r="8" spans="1:37" s="2" customFormat="1" ht="15" customHeight="1">
      <c r="A8" s="676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  <c r="Z8" s="677"/>
      <c r="AA8" s="677"/>
      <c r="AB8" s="677"/>
      <c r="AC8" s="677"/>
      <c r="AD8" s="677"/>
      <c r="AE8" s="677"/>
      <c r="AF8" s="677"/>
      <c r="AG8" s="677"/>
      <c r="AH8" s="677"/>
      <c r="AI8" s="678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70" t="s">
        <v>305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2"/>
    </row>
    <row r="11" spans="1:37" s="2" customFormat="1" ht="80.099999999999994" customHeight="1">
      <c r="A11" s="673"/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  <c r="AG11" s="674"/>
      <c r="AH11" s="674"/>
      <c r="AI11" s="675"/>
    </row>
    <row r="12" spans="1:37" s="2" customFormat="1" ht="15" customHeight="1">
      <c r="A12" s="676"/>
      <c r="B12" s="677"/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8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70" t="s">
        <v>79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2"/>
    </row>
    <row r="15" spans="1:37" s="2" customFormat="1" ht="80.099999999999994" customHeight="1">
      <c r="A15" s="673"/>
      <c r="B15" s="674"/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5"/>
    </row>
    <row r="16" spans="1:37" s="2" customFormat="1" ht="15" customHeight="1">
      <c r="A16" s="676"/>
      <c r="B16" s="677"/>
      <c r="C16" s="677"/>
      <c r="D16" s="677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8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2" t="s">
        <v>65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57"/>
    </row>
    <row r="19" spans="1:35" ht="147.6" customHeight="1">
      <c r="A19" s="649"/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50"/>
      <c r="AG19" s="650"/>
      <c r="AH19" s="650"/>
      <c r="AI19" s="651"/>
    </row>
    <row r="20" spans="1:35" s="16" customFormat="1" ht="15" hidden="1" customHeight="1">
      <c r="A20" s="652"/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4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2" t="s">
        <v>92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57"/>
    </row>
    <row r="23" spans="1:35" s="16" customFormat="1" ht="30" customHeight="1">
      <c r="A23" s="679"/>
      <c r="B23" s="679"/>
      <c r="C23" s="679"/>
      <c r="D23" s="679"/>
      <c r="E23" s="679"/>
      <c r="F23" s="679"/>
      <c r="G23" s="679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</row>
    <row r="24" spans="1:35" s="16" customFormat="1" ht="15" hidden="1" customHeight="1">
      <c r="A24" s="680"/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2" t="s">
        <v>466</v>
      </c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3"/>
      <c r="AF26" s="663"/>
      <c r="AG26" s="663"/>
      <c r="AH26" s="663"/>
      <c r="AI26" s="664"/>
    </row>
    <row r="27" spans="1:35" s="16" customFormat="1" ht="5.0999999999999996" customHeight="1">
      <c r="A27" s="649"/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  <c r="AE27" s="665"/>
      <c r="AF27" s="665"/>
      <c r="AG27" s="665"/>
      <c r="AH27" s="665"/>
      <c r="AI27" s="666"/>
    </row>
    <row r="28" spans="1:35" s="16" customFormat="1" ht="64.349999999999994" customHeight="1">
      <c r="A28" s="667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9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5" t="s">
        <v>52</v>
      </c>
      <c r="B30" s="656"/>
      <c r="C30" s="657" t="s">
        <v>153</v>
      </c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8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9"/>
    </row>
    <row r="31" spans="1:35" s="16" customFormat="1" ht="24" customHeight="1">
      <c r="A31" s="655"/>
      <c r="B31" s="656"/>
      <c r="C31" s="555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1"/>
    </row>
    <row r="32" spans="1:35" s="16" customFormat="1" ht="2.25" customHeight="1">
      <c r="A32" s="655"/>
      <c r="B32" s="656"/>
      <c r="C32" s="537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I32" s="539"/>
    </row>
    <row r="33" spans="1:35" s="16" customFormat="1" ht="2.25" customHeight="1">
      <c r="A33" s="632" t="s">
        <v>57</v>
      </c>
      <c r="B33" s="633"/>
      <c r="C33" s="533" t="s">
        <v>55</v>
      </c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57"/>
      <c r="Z33" s="562" t="s">
        <v>8</v>
      </c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21.75" customHeight="1">
      <c r="A34" s="634"/>
      <c r="B34" s="63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38"/>
      <c r="Z34" s="643"/>
      <c r="AA34" s="644"/>
      <c r="AB34" s="644"/>
      <c r="AC34" s="644"/>
      <c r="AD34" s="644"/>
      <c r="AE34" s="644"/>
      <c r="AF34" s="644"/>
      <c r="AG34" s="644"/>
      <c r="AH34" s="644"/>
      <c r="AI34" s="645"/>
    </row>
    <row r="35" spans="1:35" ht="2.25" customHeight="1">
      <c r="A35" s="636"/>
      <c r="B35" s="637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40"/>
      <c r="Z35" s="646"/>
      <c r="AA35" s="647"/>
      <c r="AB35" s="647"/>
      <c r="AC35" s="647"/>
      <c r="AD35" s="647"/>
      <c r="AE35" s="647"/>
      <c r="AF35" s="647"/>
      <c r="AG35" s="647"/>
      <c r="AH35" s="647"/>
      <c r="AI35" s="648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2" t="s">
        <v>306</v>
      </c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57"/>
    </row>
    <row r="38" spans="1:35" ht="159.94999999999999" customHeight="1">
      <c r="A38" s="649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1"/>
    </row>
    <row r="39" spans="1:35" ht="15" customHeight="1">
      <c r="A39" s="652"/>
      <c r="B39" s="653"/>
      <c r="C39" s="653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4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5" t="s">
        <v>307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5" t="s">
        <v>241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6" t="s">
        <v>88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8"/>
      <c r="Q45" s="626" t="s">
        <v>89</v>
      </c>
      <c r="R45" s="627"/>
      <c r="S45" s="627"/>
      <c r="T45" s="628"/>
      <c r="U45" s="626" t="s">
        <v>90</v>
      </c>
      <c r="V45" s="627"/>
      <c r="W45" s="627"/>
      <c r="X45" s="628"/>
      <c r="Y45" s="626" t="s">
        <v>91</v>
      </c>
      <c r="Z45" s="627"/>
      <c r="AA45" s="627"/>
      <c r="AB45" s="627"/>
      <c r="AC45" s="627"/>
      <c r="AD45" s="627"/>
      <c r="AE45" s="627"/>
      <c r="AF45" s="627"/>
      <c r="AG45" s="627"/>
      <c r="AH45" s="627"/>
      <c r="AI45" s="628"/>
    </row>
    <row r="46" spans="1:35" s="144" customFormat="1" ht="39" customHeight="1">
      <c r="A46" s="12" t="s">
        <v>5</v>
      </c>
      <c r="B46" s="629" t="s">
        <v>110</v>
      </c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1"/>
      <c r="Q46" s="624"/>
      <c r="R46" s="624"/>
      <c r="S46" s="624"/>
      <c r="T46" s="624"/>
      <c r="U46" s="514" t="s">
        <v>240</v>
      </c>
      <c r="V46" s="514"/>
      <c r="W46" s="514"/>
      <c r="X46" s="514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5" t="s">
        <v>93</v>
      </c>
      <c r="B49" s="625"/>
      <c r="C49" s="625"/>
      <c r="D49" s="625"/>
      <c r="E49" s="625"/>
      <c r="F49" s="625"/>
      <c r="G49" s="625"/>
      <c r="H49" s="625"/>
      <c r="I49" s="625"/>
      <c r="J49" s="625"/>
      <c r="K49" s="625"/>
      <c r="L49" s="625"/>
      <c r="M49" s="625"/>
      <c r="N49" s="625"/>
      <c r="O49" s="625"/>
      <c r="P49" s="625"/>
      <c r="Q49" s="625"/>
      <c r="R49" s="625"/>
      <c r="S49" s="625"/>
      <c r="T49" s="625"/>
      <c r="U49" s="625"/>
      <c r="V49" s="625"/>
      <c r="W49" s="625"/>
      <c r="X49" s="625"/>
      <c r="Y49" s="625"/>
      <c r="Z49" s="625"/>
      <c r="AA49" s="625"/>
      <c r="AB49" s="625"/>
      <c r="AC49" s="625"/>
      <c r="AD49" s="625"/>
      <c r="AE49" s="625"/>
      <c r="AF49" s="625"/>
      <c r="AG49" s="625"/>
      <c r="AH49" s="625"/>
      <c r="AI49" s="625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6" t="s">
        <v>88</v>
      </c>
      <c r="C51" s="627"/>
      <c r="D51" s="627"/>
      <c r="E51" s="627"/>
      <c r="F51" s="627"/>
      <c r="G51" s="627"/>
      <c r="H51" s="627"/>
      <c r="I51" s="627"/>
      <c r="J51" s="627"/>
      <c r="K51" s="627"/>
      <c r="L51" s="627"/>
      <c r="M51" s="627"/>
      <c r="N51" s="627"/>
      <c r="O51" s="627"/>
      <c r="P51" s="628"/>
      <c r="Q51" s="514" t="s">
        <v>89</v>
      </c>
      <c r="R51" s="514"/>
      <c r="S51" s="514"/>
      <c r="T51" s="514"/>
      <c r="U51" s="514" t="s">
        <v>90</v>
      </c>
      <c r="V51" s="514"/>
      <c r="W51" s="514"/>
      <c r="X51" s="514"/>
      <c r="Y51" s="514" t="s">
        <v>91</v>
      </c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</row>
    <row r="52" spans="1:37" ht="39.75" customHeight="1">
      <c r="A52" s="64" t="s">
        <v>5</v>
      </c>
      <c r="B52" s="621"/>
      <c r="C52" s="622"/>
      <c r="D52" s="622"/>
      <c r="E52" s="622"/>
      <c r="F52" s="622"/>
      <c r="G52" s="622"/>
      <c r="H52" s="622"/>
      <c r="I52" s="622"/>
      <c r="J52" s="622"/>
      <c r="K52" s="622"/>
      <c r="L52" s="622"/>
      <c r="M52" s="622"/>
      <c r="N52" s="622"/>
      <c r="O52" s="622"/>
      <c r="P52" s="623"/>
      <c r="Q52" s="624"/>
      <c r="R52" s="624"/>
      <c r="S52" s="624"/>
      <c r="T52" s="624"/>
      <c r="U52" s="624"/>
      <c r="V52" s="624"/>
      <c r="W52" s="624"/>
      <c r="X52" s="624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</row>
    <row r="53" spans="1:37" ht="39.75" customHeight="1">
      <c r="A53" s="12" t="s">
        <v>7</v>
      </c>
      <c r="B53" s="621"/>
      <c r="C53" s="622"/>
      <c r="D53" s="622"/>
      <c r="E53" s="622"/>
      <c r="F53" s="622"/>
      <c r="G53" s="622"/>
      <c r="H53" s="622"/>
      <c r="I53" s="622"/>
      <c r="J53" s="622"/>
      <c r="K53" s="622"/>
      <c r="L53" s="622"/>
      <c r="M53" s="622"/>
      <c r="N53" s="622"/>
      <c r="O53" s="622"/>
      <c r="P53" s="623"/>
      <c r="Q53" s="624"/>
      <c r="R53" s="624"/>
      <c r="S53" s="624"/>
      <c r="T53" s="624"/>
      <c r="U53" s="624"/>
      <c r="V53" s="624"/>
      <c r="W53" s="624"/>
      <c r="X53" s="624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</row>
    <row r="54" spans="1:37" s="96" customFormat="1" ht="39.75" customHeight="1">
      <c r="A54" s="12" t="s">
        <v>256</v>
      </c>
      <c r="B54" s="621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2"/>
      <c r="N54" s="622"/>
      <c r="O54" s="622"/>
      <c r="P54" s="623"/>
      <c r="Q54" s="624"/>
      <c r="R54" s="624"/>
      <c r="S54" s="624"/>
      <c r="T54" s="624"/>
      <c r="U54" s="624"/>
      <c r="V54" s="624"/>
      <c r="W54" s="624"/>
      <c r="X54" s="624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20" t="s">
        <v>94</v>
      </c>
      <c r="B56" s="620"/>
      <c r="C56" s="620"/>
      <c r="D56" s="620"/>
      <c r="E56" s="620"/>
      <c r="F56" s="620"/>
      <c r="G56" s="620"/>
      <c r="H56" s="620"/>
      <c r="I56" s="620"/>
      <c r="J56" s="620"/>
      <c r="K56" s="620"/>
      <c r="L56" s="620"/>
      <c r="M56" s="620"/>
      <c r="N56" s="620"/>
      <c r="O56" s="620"/>
      <c r="P56" s="620"/>
      <c r="Q56" s="620"/>
      <c r="R56" s="620"/>
      <c r="S56" s="620"/>
      <c r="T56" s="620"/>
      <c r="U56" s="620"/>
      <c r="V56" s="620"/>
      <c r="W56" s="620"/>
      <c r="X56" s="620"/>
      <c r="Y56" s="620"/>
      <c r="Z56" s="620"/>
      <c r="AA56" s="620"/>
      <c r="AB56" s="620"/>
      <c r="AC56" s="620"/>
      <c r="AD56" s="620"/>
      <c r="AE56" s="620"/>
      <c r="AF56" s="620"/>
      <c r="AG56" s="620"/>
      <c r="AH56" s="620"/>
      <c r="AI56" s="62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8" t="s">
        <v>95</v>
      </c>
      <c r="B58" s="598"/>
      <c r="C58" s="598"/>
      <c r="D58" s="598"/>
      <c r="E58" s="598"/>
      <c r="F58" s="598"/>
      <c r="G58" s="598"/>
      <c r="H58" s="598" t="s">
        <v>96</v>
      </c>
      <c r="I58" s="598"/>
      <c r="J58" s="598"/>
      <c r="K58" s="598"/>
      <c r="L58" s="598"/>
      <c r="M58" s="598"/>
      <c r="N58" s="598"/>
      <c r="O58" s="598"/>
      <c r="P58" s="598"/>
      <c r="Q58" s="598"/>
      <c r="R58" s="598" t="s">
        <v>97</v>
      </c>
      <c r="S58" s="598"/>
      <c r="T58" s="598"/>
      <c r="U58" s="598"/>
      <c r="V58" s="598"/>
      <c r="W58" s="598"/>
      <c r="X58" s="598"/>
      <c r="Y58" s="598"/>
      <c r="Z58" s="599" t="s">
        <v>98</v>
      </c>
      <c r="AA58" s="600"/>
      <c r="AB58" s="600"/>
      <c r="AC58" s="600"/>
      <c r="AD58" s="600"/>
      <c r="AE58" s="600"/>
      <c r="AF58" s="600"/>
      <c r="AG58" s="600"/>
      <c r="AH58" s="600"/>
      <c r="AI58" s="605"/>
    </row>
    <row r="59" spans="1:37" ht="15" customHeight="1">
      <c r="A59" s="601" t="s">
        <v>21</v>
      </c>
      <c r="B59" s="601"/>
      <c r="C59" s="601"/>
      <c r="D59" s="601"/>
      <c r="E59" s="601"/>
      <c r="F59" s="601"/>
      <c r="G59" s="601"/>
      <c r="H59" s="601" t="s">
        <v>22</v>
      </c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6"/>
      <c r="AA59" s="607"/>
      <c r="AB59" s="607"/>
      <c r="AC59" s="607"/>
      <c r="AD59" s="607"/>
      <c r="AE59" s="607"/>
      <c r="AF59" s="607"/>
      <c r="AG59" s="607"/>
      <c r="AH59" s="607"/>
      <c r="AI59" s="608"/>
    </row>
    <row r="60" spans="1:37" s="68" customFormat="1" ht="9" customHeight="1">
      <c r="A60" s="599" t="s">
        <v>99</v>
      </c>
      <c r="B60" s="600"/>
      <c r="C60" s="600"/>
      <c r="D60" s="600"/>
      <c r="E60" s="600"/>
      <c r="F60" s="605"/>
      <c r="G60" s="599" t="s">
        <v>100</v>
      </c>
      <c r="H60" s="600"/>
      <c r="I60" s="600"/>
      <c r="J60" s="600"/>
      <c r="K60" s="600"/>
      <c r="L60" s="600"/>
      <c r="M60" s="600"/>
      <c r="N60" s="600"/>
      <c r="O60" s="605"/>
      <c r="P60" s="599" t="s">
        <v>101</v>
      </c>
      <c r="Q60" s="600"/>
      <c r="R60" s="600"/>
      <c r="S60" s="600"/>
      <c r="T60" s="600"/>
      <c r="U60" s="600"/>
      <c r="V60" s="600"/>
      <c r="W60" s="600"/>
      <c r="X60" s="600"/>
      <c r="Y60" s="605"/>
      <c r="Z60" s="599" t="s">
        <v>102</v>
      </c>
      <c r="AA60" s="600"/>
      <c r="AB60" s="600"/>
      <c r="AC60" s="600"/>
      <c r="AD60" s="600"/>
      <c r="AE60" s="600"/>
      <c r="AF60" s="600"/>
      <c r="AG60" s="600"/>
      <c r="AH60" s="600"/>
      <c r="AI60" s="605"/>
    </row>
    <row r="61" spans="1:37" ht="18" customHeight="1">
      <c r="A61" s="601"/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6"/>
      <c r="AA61" s="607"/>
      <c r="AB61" s="607"/>
      <c r="AC61" s="607"/>
      <c r="AD61" s="607"/>
      <c r="AE61" s="607"/>
      <c r="AF61" s="607"/>
      <c r="AG61" s="607"/>
      <c r="AH61" s="607"/>
      <c r="AI61" s="608"/>
    </row>
    <row r="62" spans="1:37" s="69" customFormat="1" ht="9" customHeight="1">
      <c r="A62" s="598" t="s">
        <v>103</v>
      </c>
      <c r="B62" s="598"/>
      <c r="C62" s="598"/>
      <c r="D62" s="598"/>
      <c r="E62" s="598" t="s">
        <v>104</v>
      </c>
      <c r="F62" s="598"/>
      <c r="G62" s="598"/>
      <c r="H62" s="598"/>
      <c r="I62" s="599" t="s">
        <v>314</v>
      </c>
      <c r="J62" s="600"/>
      <c r="K62" s="600"/>
      <c r="L62" s="600"/>
      <c r="M62" s="600"/>
      <c r="N62" s="600"/>
      <c r="O62" s="600"/>
      <c r="P62" s="600"/>
      <c r="Q62" s="600"/>
      <c r="R62" s="600"/>
      <c r="S62" s="600"/>
      <c r="T62" s="600"/>
      <c r="U62" s="600"/>
      <c r="V62" s="600"/>
      <c r="W62" s="60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10"/>
      <c r="B63" s="611"/>
      <c r="C63" s="611"/>
      <c r="D63" s="611"/>
      <c r="E63" s="610"/>
      <c r="F63" s="611"/>
      <c r="G63" s="611"/>
      <c r="H63" s="612"/>
      <c r="I63" s="613"/>
      <c r="J63" s="614"/>
      <c r="K63" s="614"/>
      <c r="L63" s="614"/>
      <c r="M63" s="614"/>
      <c r="N63" s="614"/>
      <c r="O63" s="614"/>
      <c r="P63" s="614"/>
      <c r="Q63" s="614"/>
      <c r="S63" s="617" t="s">
        <v>22</v>
      </c>
      <c r="T63" s="618"/>
      <c r="U63" s="618"/>
      <c r="V63" s="619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6"/>
      <c r="B64" s="607"/>
      <c r="C64" s="607"/>
      <c r="D64" s="607"/>
      <c r="E64" s="606"/>
      <c r="F64" s="607"/>
      <c r="G64" s="607"/>
      <c r="H64" s="608"/>
      <c r="I64" s="615"/>
      <c r="J64" s="616"/>
      <c r="K64" s="616"/>
      <c r="L64" s="616"/>
      <c r="M64" s="616"/>
      <c r="N64" s="616"/>
      <c r="O64" s="616"/>
      <c r="P64" s="616"/>
      <c r="Q64" s="616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9" t="s">
        <v>315</v>
      </c>
      <c r="B65" s="609"/>
      <c r="C65" s="609"/>
      <c r="D65" s="609"/>
      <c r="E65" s="609"/>
      <c r="F65" s="609"/>
      <c r="G65" s="609"/>
      <c r="H65" s="609"/>
      <c r="I65" s="609"/>
      <c r="J65" s="609"/>
      <c r="K65" s="609"/>
      <c r="L65" s="609"/>
      <c r="M65" s="609"/>
      <c r="N65" s="609"/>
      <c r="O65" s="609"/>
      <c r="P65" s="609"/>
      <c r="Q65" s="609"/>
      <c r="R65" s="609"/>
      <c r="S65" s="609"/>
      <c r="T65" s="609"/>
      <c r="U65" s="609"/>
      <c r="V65" s="609"/>
      <c r="W65" s="609"/>
      <c r="X65" s="609"/>
      <c r="Y65" s="609"/>
      <c r="Z65" s="609"/>
      <c r="AA65" s="609"/>
      <c r="AB65" s="609"/>
      <c r="AC65" s="609"/>
      <c r="AD65" s="609"/>
      <c r="AE65" s="609"/>
      <c r="AF65" s="609"/>
      <c r="AG65" s="609"/>
      <c r="AH65" s="609"/>
      <c r="AI65" s="609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8" t="s">
        <v>176</v>
      </c>
      <c r="B68" s="598"/>
      <c r="C68" s="598"/>
      <c r="D68" s="598"/>
      <c r="E68" s="598"/>
      <c r="F68" s="598"/>
      <c r="G68" s="598"/>
      <c r="H68" s="598" t="s">
        <v>177</v>
      </c>
      <c r="I68" s="598"/>
      <c r="J68" s="598"/>
      <c r="K68" s="598"/>
      <c r="L68" s="598"/>
      <c r="M68" s="598"/>
      <c r="N68" s="598"/>
      <c r="O68" s="598"/>
      <c r="P68" s="598"/>
      <c r="Q68" s="598"/>
      <c r="R68" s="598" t="s">
        <v>178</v>
      </c>
      <c r="S68" s="598"/>
      <c r="T68" s="598"/>
      <c r="U68" s="598"/>
      <c r="V68" s="598"/>
      <c r="W68" s="598"/>
      <c r="X68" s="598"/>
      <c r="Y68" s="598"/>
      <c r="Z68" s="599" t="s">
        <v>179</v>
      </c>
      <c r="AA68" s="600"/>
      <c r="AB68" s="600"/>
      <c r="AC68" s="600"/>
      <c r="AD68" s="600"/>
      <c r="AE68" s="600"/>
      <c r="AF68" s="600"/>
      <c r="AG68" s="600"/>
      <c r="AH68" s="600"/>
      <c r="AI68" s="605"/>
    </row>
    <row r="69" spans="1:35" ht="15" customHeight="1">
      <c r="A69" s="601" t="s">
        <v>21</v>
      </c>
      <c r="B69" s="601"/>
      <c r="C69" s="601"/>
      <c r="D69" s="601"/>
      <c r="E69" s="601"/>
      <c r="F69" s="601"/>
      <c r="G69" s="601"/>
      <c r="H69" s="601" t="s">
        <v>22</v>
      </c>
      <c r="I69" s="601"/>
      <c r="J69" s="601"/>
      <c r="K69" s="601"/>
      <c r="L69" s="601"/>
      <c r="M69" s="601"/>
      <c r="N69" s="601"/>
      <c r="O69" s="601"/>
      <c r="P69" s="601"/>
      <c r="Q69" s="601"/>
      <c r="R69" s="601"/>
      <c r="S69" s="601"/>
      <c r="T69" s="601"/>
      <c r="U69" s="601"/>
      <c r="V69" s="601"/>
      <c r="W69" s="601"/>
      <c r="X69" s="601"/>
      <c r="Y69" s="601"/>
      <c r="Z69" s="606"/>
      <c r="AA69" s="607"/>
      <c r="AB69" s="607"/>
      <c r="AC69" s="607"/>
      <c r="AD69" s="607"/>
      <c r="AE69" s="607"/>
      <c r="AF69" s="607"/>
      <c r="AG69" s="607"/>
      <c r="AH69" s="607"/>
      <c r="AI69" s="608"/>
    </row>
    <row r="70" spans="1:35" s="68" customFormat="1" ht="12.75" customHeight="1">
      <c r="A70" s="599" t="s">
        <v>180</v>
      </c>
      <c r="B70" s="600"/>
      <c r="C70" s="600"/>
      <c r="D70" s="600"/>
      <c r="E70" s="600"/>
      <c r="F70" s="605"/>
      <c r="G70" s="599" t="s">
        <v>181</v>
      </c>
      <c r="H70" s="600"/>
      <c r="I70" s="600"/>
      <c r="J70" s="600"/>
      <c r="K70" s="600"/>
      <c r="L70" s="600"/>
      <c r="M70" s="600"/>
      <c r="N70" s="600"/>
      <c r="O70" s="605"/>
      <c r="P70" s="599" t="s">
        <v>182</v>
      </c>
      <c r="Q70" s="600"/>
      <c r="R70" s="600"/>
      <c r="S70" s="600"/>
      <c r="T70" s="600"/>
      <c r="U70" s="600"/>
      <c r="V70" s="600"/>
      <c r="W70" s="600"/>
      <c r="X70" s="600"/>
      <c r="Y70" s="605"/>
      <c r="Z70" s="599" t="s">
        <v>183</v>
      </c>
      <c r="AA70" s="600"/>
      <c r="AB70" s="600"/>
      <c r="AC70" s="600"/>
      <c r="AD70" s="600"/>
      <c r="AE70" s="600"/>
      <c r="AF70" s="600"/>
      <c r="AG70" s="600"/>
      <c r="AH70" s="600"/>
      <c r="AI70" s="605"/>
    </row>
    <row r="71" spans="1:35" ht="18" customHeight="1">
      <c r="A71" s="601"/>
      <c r="B71" s="601"/>
      <c r="C71" s="601"/>
      <c r="D71" s="601"/>
      <c r="E71" s="601"/>
      <c r="F71" s="601"/>
      <c r="G71" s="601"/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601"/>
      <c r="W71" s="601"/>
      <c r="X71" s="601"/>
      <c r="Y71" s="601"/>
      <c r="Z71" s="606"/>
      <c r="AA71" s="607"/>
      <c r="AB71" s="607"/>
      <c r="AC71" s="607"/>
      <c r="AD71" s="607"/>
      <c r="AE71" s="607"/>
      <c r="AF71" s="607"/>
      <c r="AG71" s="607"/>
      <c r="AH71" s="607"/>
      <c r="AI71" s="608"/>
    </row>
    <row r="72" spans="1:35" s="69" customFormat="1" ht="11.25" customHeight="1">
      <c r="A72" s="598" t="s">
        <v>184</v>
      </c>
      <c r="B72" s="598"/>
      <c r="C72" s="598"/>
      <c r="D72" s="598"/>
      <c r="E72" s="598" t="s">
        <v>185</v>
      </c>
      <c r="F72" s="598"/>
      <c r="G72" s="598"/>
      <c r="H72" s="598"/>
      <c r="I72" s="599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</row>
    <row r="73" spans="1:35" s="70" customFormat="1" ht="18" customHeight="1">
      <c r="A73" s="601"/>
      <c r="B73" s="601"/>
      <c r="C73" s="601"/>
      <c r="D73" s="601"/>
      <c r="E73" s="601"/>
      <c r="F73" s="601"/>
      <c r="G73" s="601"/>
      <c r="H73" s="601"/>
      <c r="I73" s="602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604"/>
      <c r="W73" s="604"/>
      <c r="X73" s="604"/>
      <c r="Y73" s="604"/>
      <c r="Z73" s="604"/>
      <c r="AA73" s="604"/>
      <c r="AB73" s="604"/>
      <c r="AC73" s="604"/>
      <c r="AD73" s="604"/>
      <c r="AE73" s="604"/>
      <c r="AF73" s="604"/>
      <c r="AG73" s="604"/>
      <c r="AH73" s="604"/>
      <c r="AI73" s="604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6" t="s">
        <v>186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7" t="s">
        <v>1</v>
      </c>
      <c r="B77" s="587" t="s">
        <v>13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 t="s">
        <v>14</v>
      </c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8" t="s">
        <v>405</v>
      </c>
      <c r="AC77" s="589"/>
      <c r="AD77" s="589"/>
      <c r="AE77" s="589"/>
      <c r="AF77" s="589"/>
      <c r="AG77" s="589"/>
      <c r="AH77" s="589"/>
      <c r="AI77" s="590"/>
    </row>
    <row r="78" spans="1:35" ht="15.75" customHeight="1">
      <c r="A78" s="587"/>
      <c r="B78" s="587" t="s">
        <v>15</v>
      </c>
      <c r="C78" s="587"/>
      <c r="D78" s="587"/>
      <c r="E78" s="587"/>
      <c r="F78" s="587" t="s">
        <v>16</v>
      </c>
      <c r="G78" s="587"/>
      <c r="H78" s="587"/>
      <c r="I78" s="587" t="s">
        <v>17</v>
      </c>
      <c r="J78" s="587"/>
      <c r="K78" s="587"/>
      <c r="L78" s="597" t="s">
        <v>18</v>
      </c>
      <c r="M78" s="597"/>
      <c r="N78" s="597"/>
      <c r="O78" s="580" t="s">
        <v>19</v>
      </c>
      <c r="P78" s="580"/>
      <c r="Q78" s="580"/>
      <c r="R78" s="580"/>
      <c r="S78" s="580"/>
      <c r="T78" s="580"/>
      <c r="U78" s="580"/>
      <c r="V78" s="580" t="s">
        <v>20</v>
      </c>
      <c r="W78" s="580"/>
      <c r="X78" s="580"/>
      <c r="Y78" s="580"/>
      <c r="Z78" s="580"/>
      <c r="AA78" s="580"/>
      <c r="AB78" s="591"/>
      <c r="AC78" s="592"/>
      <c r="AD78" s="592"/>
      <c r="AE78" s="592"/>
      <c r="AF78" s="592"/>
      <c r="AG78" s="592"/>
      <c r="AH78" s="592"/>
      <c r="AI78" s="593"/>
    </row>
    <row r="79" spans="1:35" ht="49.5" customHeight="1">
      <c r="A79" s="587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97"/>
      <c r="M79" s="597"/>
      <c r="N79" s="597"/>
      <c r="O79" s="581"/>
      <c r="P79" s="581"/>
      <c r="Q79" s="581"/>
      <c r="R79" s="581"/>
      <c r="S79" s="581"/>
      <c r="T79" s="581"/>
      <c r="U79" s="581"/>
      <c r="V79" s="581"/>
      <c r="W79" s="581"/>
      <c r="X79" s="581"/>
      <c r="Y79" s="581"/>
      <c r="Z79" s="581"/>
      <c r="AA79" s="581"/>
      <c r="AB79" s="594"/>
      <c r="AC79" s="595"/>
      <c r="AD79" s="595"/>
      <c r="AE79" s="595"/>
      <c r="AF79" s="595"/>
      <c r="AG79" s="595"/>
      <c r="AH79" s="595"/>
      <c r="AI79" s="596"/>
    </row>
    <row r="80" spans="1:35" s="16" customFormat="1" ht="15.75" customHeight="1">
      <c r="A80" s="304">
        <v>1</v>
      </c>
      <c r="B80" s="582">
        <v>2</v>
      </c>
      <c r="C80" s="582"/>
      <c r="D80" s="582"/>
      <c r="E80" s="582"/>
      <c r="F80" s="582">
        <v>3</v>
      </c>
      <c r="G80" s="582"/>
      <c r="H80" s="582"/>
      <c r="I80" s="582">
        <v>4</v>
      </c>
      <c r="J80" s="582"/>
      <c r="K80" s="582"/>
      <c r="L80" s="582">
        <v>5</v>
      </c>
      <c r="M80" s="582"/>
      <c r="N80" s="582"/>
      <c r="O80" s="583">
        <v>6</v>
      </c>
      <c r="P80" s="584"/>
      <c r="Q80" s="584"/>
      <c r="R80" s="584"/>
      <c r="S80" s="584"/>
      <c r="T80" s="584"/>
      <c r="U80" s="585"/>
      <c r="V80" s="578">
        <v>7</v>
      </c>
      <c r="W80" s="578"/>
      <c r="X80" s="578"/>
      <c r="Y80" s="578"/>
      <c r="Z80" s="578"/>
      <c r="AA80" s="579"/>
      <c r="AB80" s="577">
        <v>8</v>
      </c>
      <c r="AC80" s="578"/>
      <c r="AD80" s="578"/>
      <c r="AE80" s="578"/>
      <c r="AF80" s="578"/>
      <c r="AG80" s="578"/>
      <c r="AH80" s="578"/>
      <c r="AI80" s="579"/>
    </row>
    <row r="81" spans="1:37" s="16" customFormat="1" ht="29.25" customHeight="1">
      <c r="A81" s="12" t="s">
        <v>5</v>
      </c>
      <c r="B81" s="576" t="s">
        <v>22</v>
      </c>
      <c r="C81" s="576"/>
      <c r="D81" s="576"/>
      <c r="E81" s="576"/>
      <c r="F81" s="576"/>
      <c r="G81" s="576"/>
      <c r="H81" s="576"/>
      <c r="I81" s="576"/>
      <c r="J81" s="576"/>
      <c r="K81" s="576"/>
      <c r="L81" s="576"/>
      <c r="M81" s="576"/>
      <c r="N81" s="576"/>
      <c r="O81" s="573"/>
      <c r="P81" s="574"/>
      <c r="Q81" s="574"/>
      <c r="R81" s="574"/>
      <c r="S81" s="574"/>
      <c r="T81" s="574"/>
      <c r="U81" s="575"/>
      <c r="V81" s="574"/>
      <c r="W81" s="574"/>
      <c r="X81" s="574"/>
      <c r="Y81" s="574"/>
      <c r="Z81" s="574"/>
      <c r="AA81" s="575"/>
      <c r="AB81" s="573"/>
      <c r="AC81" s="574"/>
      <c r="AD81" s="574"/>
      <c r="AE81" s="574"/>
      <c r="AF81" s="574"/>
      <c r="AG81" s="574"/>
      <c r="AH81" s="574"/>
      <c r="AI81" s="575"/>
    </row>
    <row r="82" spans="1:37" s="16" customFormat="1" ht="29.25" customHeight="1">
      <c r="A82" s="12" t="s">
        <v>7</v>
      </c>
      <c r="B82" s="576" t="s">
        <v>22</v>
      </c>
      <c r="C82" s="576"/>
      <c r="D82" s="576"/>
      <c r="E82" s="576"/>
      <c r="F82" s="576"/>
      <c r="G82" s="576"/>
      <c r="H82" s="576"/>
      <c r="I82" s="576"/>
      <c r="J82" s="576"/>
      <c r="K82" s="576"/>
      <c r="L82" s="576"/>
      <c r="M82" s="576"/>
      <c r="N82" s="576"/>
      <c r="O82" s="573"/>
      <c r="P82" s="574"/>
      <c r="Q82" s="574"/>
      <c r="R82" s="574"/>
      <c r="S82" s="574"/>
      <c r="T82" s="574"/>
      <c r="U82" s="575"/>
      <c r="V82" s="573"/>
      <c r="W82" s="574"/>
      <c r="X82" s="574"/>
      <c r="Y82" s="574"/>
      <c r="Z82" s="574"/>
      <c r="AA82" s="574"/>
      <c r="AB82" s="573"/>
      <c r="AC82" s="574"/>
      <c r="AD82" s="574"/>
      <c r="AE82" s="574"/>
      <c r="AF82" s="574"/>
      <c r="AG82" s="574"/>
      <c r="AH82" s="574"/>
      <c r="AI82" s="575"/>
    </row>
    <row r="83" spans="1:37" s="95" customFormat="1" ht="29.25" customHeight="1">
      <c r="A83" s="12" t="s">
        <v>4</v>
      </c>
      <c r="B83" s="576" t="s">
        <v>22</v>
      </c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576"/>
      <c r="N83" s="576"/>
      <c r="O83" s="576"/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6"/>
      <c r="AA83" s="576"/>
      <c r="AB83" s="576"/>
      <c r="AC83" s="576"/>
      <c r="AD83" s="576"/>
      <c r="AE83" s="576"/>
      <c r="AF83" s="576"/>
      <c r="AG83" s="576"/>
      <c r="AH83" s="576"/>
      <c r="AI83" s="576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1" t="s">
        <v>246</v>
      </c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2" t="s">
        <v>247</v>
      </c>
      <c r="B87" s="563"/>
      <c r="C87" s="563"/>
      <c r="D87" s="563"/>
      <c r="E87" s="563"/>
      <c r="F87" s="56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2" t="s">
        <v>248</v>
      </c>
      <c r="T87" s="563"/>
      <c r="U87" s="563"/>
      <c r="V87" s="563"/>
      <c r="W87" s="563"/>
      <c r="X87" s="564"/>
      <c r="Y87" s="73"/>
      <c r="Z87" s="59"/>
      <c r="AA87" s="59"/>
      <c r="AB87" s="59"/>
      <c r="AC87" s="59"/>
      <c r="AD87" s="59"/>
      <c r="AE87" s="59"/>
      <c r="AF87" s="59"/>
      <c r="AG87" s="563"/>
      <c r="AH87" s="563"/>
      <c r="AI87" s="564"/>
      <c r="AK87" s="112"/>
    </row>
    <row r="88" spans="1:37" s="16" customFormat="1" ht="15" customHeight="1">
      <c r="A88" s="565"/>
      <c r="B88" s="566"/>
      <c r="C88" s="566"/>
      <c r="D88" s="566"/>
      <c r="E88" s="566"/>
      <c r="F88" s="56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5"/>
      <c r="T88" s="566"/>
      <c r="U88" s="566"/>
      <c r="V88" s="566"/>
      <c r="W88" s="566"/>
      <c r="X88" s="567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6"/>
      <c r="AH88" s="566"/>
      <c r="AI88" s="567"/>
      <c r="AK88" s="112"/>
    </row>
    <row r="89" spans="1:37" s="16" customFormat="1" ht="9.9499999999999993" customHeight="1">
      <c r="A89" s="568"/>
      <c r="B89" s="569"/>
      <c r="C89" s="569"/>
      <c r="D89" s="569"/>
      <c r="E89" s="569"/>
      <c r="F89" s="57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8"/>
      <c r="T89" s="569"/>
      <c r="U89" s="569"/>
      <c r="V89" s="569"/>
      <c r="W89" s="569"/>
      <c r="X89" s="570"/>
      <c r="Y89" s="76"/>
      <c r="Z89" s="77"/>
      <c r="AA89" s="77"/>
      <c r="AB89" s="77"/>
      <c r="AC89" s="77"/>
      <c r="AD89" s="77"/>
      <c r="AE89" s="77"/>
      <c r="AF89" s="77"/>
      <c r="AG89" s="569"/>
      <c r="AH89" s="569"/>
      <c r="AI89" s="57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71" t="s">
        <v>249</v>
      </c>
      <c r="B91" s="571"/>
      <c r="C91" s="571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3" t="s">
        <v>187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72"/>
    </row>
    <row r="94" spans="1:37" ht="30" customHeight="1">
      <c r="A94" s="537" t="s">
        <v>250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8"/>
      <c r="O94" s="538"/>
      <c r="P94" s="538"/>
      <c r="Q94" s="538"/>
      <c r="R94" s="538"/>
      <c r="S94" s="538"/>
      <c r="T94" s="538"/>
      <c r="U94" s="538"/>
      <c r="V94" s="538"/>
      <c r="W94" s="538"/>
      <c r="X94" s="538"/>
      <c r="Y94" s="538"/>
      <c r="Z94" s="538"/>
      <c r="AA94" s="538"/>
      <c r="AB94" s="538"/>
      <c r="AC94" s="538"/>
      <c r="AD94" s="520" t="s">
        <v>22</v>
      </c>
      <c r="AE94" s="521"/>
      <c r="AF94" s="521"/>
      <c r="AG94" s="521"/>
      <c r="AH94" s="521"/>
      <c r="AI94" s="522"/>
    </row>
    <row r="95" spans="1:37" ht="30" customHeight="1">
      <c r="A95" s="523" t="s">
        <v>251</v>
      </c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4"/>
      <c r="Y95" s="524"/>
      <c r="Z95" s="524"/>
      <c r="AA95" s="524"/>
      <c r="AB95" s="524"/>
      <c r="AC95" s="524"/>
      <c r="AD95" s="525">
        <f>IF(AD94="TAK","wpisz kwotę",0)</f>
        <v>0</v>
      </c>
      <c r="AE95" s="526"/>
      <c r="AF95" s="526"/>
      <c r="AG95" s="526"/>
      <c r="AH95" s="526"/>
      <c r="AI95" s="527"/>
    </row>
    <row r="96" spans="1:37" s="79" customFormat="1" ht="15" customHeight="1">
      <c r="A96" s="532" t="s">
        <v>111</v>
      </c>
      <c r="B96" s="533"/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X96" s="533"/>
      <c r="Y96" s="533"/>
      <c r="Z96" s="533"/>
      <c r="AA96" s="533"/>
      <c r="AB96" s="533"/>
      <c r="AC96" s="533"/>
      <c r="AD96" s="533"/>
      <c r="AE96" s="533"/>
      <c r="AF96" s="533"/>
      <c r="AG96" s="533"/>
      <c r="AH96" s="533"/>
      <c r="AI96" s="557"/>
    </row>
    <row r="97" spans="1:39" ht="29.25" customHeight="1">
      <c r="A97" s="523" t="s">
        <v>252</v>
      </c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0" t="s">
        <v>22</v>
      </c>
      <c r="AE97" s="521"/>
      <c r="AF97" s="521"/>
      <c r="AG97" s="521"/>
      <c r="AH97" s="521"/>
      <c r="AI97" s="522"/>
    </row>
    <row r="98" spans="1:39" ht="37.5" customHeight="1">
      <c r="A98" s="523" t="s">
        <v>253</v>
      </c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0" t="s">
        <v>22</v>
      </c>
      <c r="AE98" s="521"/>
      <c r="AF98" s="521"/>
      <c r="AG98" s="521"/>
      <c r="AH98" s="521"/>
      <c r="AI98" s="522"/>
    </row>
    <row r="99" spans="1:39" ht="44.45" customHeight="1">
      <c r="A99" s="523" t="s">
        <v>254</v>
      </c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5">
        <f>IF(AD97="TAK","wpisz liczbę",IF(AD98="TAK","wpisz liczbę",0))</f>
        <v>0</v>
      </c>
      <c r="AE99" s="526"/>
      <c r="AF99" s="526"/>
      <c r="AG99" s="526"/>
      <c r="AH99" s="526"/>
      <c r="AI99" s="527"/>
    </row>
    <row r="100" spans="1:39" s="16" customFormat="1" ht="12" customHeight="1">
      <c r="A100" s="528" t="s">
        <v>290</v>
      </c>
      <c r="B100" s="528"/>
      <c r="C100" s="528"/>
      <c r="D100" s="528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8"/>
      <c r="R100" s="528"/>
      <c r="S100" s="528"/>
      <c r="T100" s="528"/>
      <c r="U100" s="528"/>
      <c r="V100" s="528"/>
      <c r="W100" s="528"/>
      <c r="X100" s="528"/>
      <c r="Y100" s="528"/>
      <c r="Z100" s="528"/>
      <c r="AA100" s="528"/>
      <c r="AB100" s="528"/>
      <c r="AC100" s="528"/>
      <c r="AD100" s="528"/>
      <c r="AE100" s="528"/>
      <c r="AF100" s="528"/>
      <c r="AG100" s="528"/>
      <c r="AH100" s="528"/>
      <c r="AI100" s="528"/>
      <c r="AJ100" s="15"/>
      <c r="AK100" s="15"/>
      <c r="AL100" s="15"/>
      <c r="AM100" s="15"/>
    </row>
    <row r="101" spans="1:39" ht="15" customHeight="1">
      <c r="A101" s="530" t="s">
        <v>467</v>
      </c>
      <c r="B101" s="530"/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58">
        <v>500000</v>
      </c>
      <c r="AC101" s="559"/>
      <c r="AD101" s="559"/>
      <c r="AE101" s="559"/>
      <c r="AF101" s="559"/>
      <c r="AG101" s="559"/>
      <c r="AH101" s="559"/>
      <c r="AI101" s="560"/>
      <c r="AK101" s="128"/>
    </row>
    <row r="102" spans="1:39" ht="15" customHeight="1">
      <c r="A102" s="530" t="s">
        <v>356</v>
      </c>
      <c r="B102" s="530"/>
      <c r="C102" s="530"/>
      <c r="D102" s="530"/>
      <c r="E102" s="530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  <c r="AA102" s="531"/>
      <c r="AB102" s="529" t="s">
        <v>357</v>
      </c>
      <c r="AC102" s="529"/>
      <c r="AD102" s="529"/>
      <c r="AE102" s="529"/>
      <c r="AF102" s="529"/>
      <c r="AG102" s="529"/>
      <c r="AH102" s="529"/>
      <c r="AI102" s="529"/>
      <c r="AK102" s="128"/>
    </row>
    <row r="103" spans="1:39" ht="15" customHeight="1">
      <c r="A103" s="517" t="s">
        <v>358</v>
      </c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9"/>
      <c r="AB103" s="520" t="s">
        <v>289</v>
      </c>
      <c r="AC103" s="521"/>
      <c r="AD103" s="521"/>
      <c r="AE103" s="521"/>
      <c r="AF103" s="521"/>
      <c r="AG103" s="521"/>
      <c r="AH103" s="521"/>
      <c r="AI103" s="522"/>
    </row>
    <row r="104" spans="1:39" ht="15" customHeight="1">
      <c r="A104" s="514" t="s">
        <v>359</v>
      </c>
      <c r="B104" s="514"/>
      <c r="C104" s="514"/>
      <c r="D104" s="515"/>
      <c r="E104" s="515"/>
      <c r="F104" s="515"/>
      <c r="G104" s="515"/>
      <c r="H104" s="515"/>
      <c r="I104" s="515"/>
      <c r="J104" s="515"/>
      <c r="K104" s="515"/>
      <c r="L104" s="515"/>
      <c r="M104" s="515"/>
      <c r="N104" s="515"/>
      <c r="O104" s="515"/>
      <c r="P104" s="515"/>
      <c r="Q104" s="515"/>
      <c r="R104" s="515"/>
      <c r="S104" s="515"/>
      <c r="T104" s="515"/>
      <c r="U104" s="515"/>
      <c r="V104" s="515"/>
      <c r="W104" s="515"/>
      <c r="X104" s="515"/>
      <c r="Y104" s="515"/>
      <c r="Z104" s="515"/>
      <c r="AA104" s="515"/>
      <c r="AB104" s="516"/>
      <c r="AC104" s="516"/>
      <c r="AD104" s="516"/>
      <c r="AE104" s="516"/>
      <c r="AF104" s="516"/>
      <c r="AG104" s="516"/>
      <c r="AH104" s="516"/>
      <c r="AI104" s="516"/>
      <c r="AK104" s="96"/>
      <c r="AL104" s="96"/>
      <c r="AM104" s="96"/>
    </row>
    <row r="105" spans="1:39" ht="15" customHeight="1">
      <c r="A105" s="514" t="s">
        <v>360</v>
      </c>
      <c r="B105" s="514"/>
      <c r="C105" s="514"/>
      <c r="D105" s="515"/>
      <c r="E105" s="515"/>
      <c r="F105" s="515"/>
      <c r="G105" s="515"/>
      <c r="H105" s="515"/>
      <c r="I105" s="515"/>
      <c r="J105" s="515"/>
      <c r="K105" s="515"/>
      <c r="L105" s="515"/>
      <c r="M105" s="515"/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5"/>
      <c r="AA105" s="515"/>
      <c r="AB105" s="516"/>
      <c r="AC105" s="516"/>
      <c r="AD105" s="516"/>
      <c r="AE105" s="516"/>
      <c r="AF105" s="516"/>
      <c r="AG105" s="516"/>
      <c r="AH105" s="516"/>
      <c r="AI105" s="516"/>
      <c r="AK105" s="96"/>
      <c r="AL105" s="96"/>
      <c r="AM105" s="96"/>
    </row>
    <row r="106" spans="1:39" ht="15" customHeight="1">
      <c r="A106" s="514" t="s">
        <v>361</v>
      </c>
      <c r="B106" s="514"/>
      <c r="C106" s="514"/>
      <c r="D106" s="515"/>
      <c r="E106" s="515"/>
      <c r="F106" s="515"/>
      <c r="G106" s="515"/>
      <c r="H106" s="515"/>
      <c r="I106" s="515"/>
      <c r="J106" s="515"/>
      <c r="K106" s="515"/>
      <c r="L106" s="515"/>
      <c r="M106" s="515"/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  <c r="X106" s="515"/>
      <c r="Y106" s="515"/>
      <c r="Z106" s="515"/>
      <c r="AA106" s="515"/>
      <c r="AB106" s="516"/>
      <c r="AC106" s="516"/>
      <c r="AD106" s="516"/>
      <c r="AE106" s="516"/>
      <c r="AF106" s="516"/>
      <c r="AG106" s="516"/>
      <c r="AH106" s="516"/>
      <c r="AI106" s="516"/>
      <c r="AK106" s="96"/>
      <c r="AL106" s="96"/>
      <c r="AM106" s="96"/>
    </row>
    <row r="107" spans="1:39" s="96" customFormat="1" ht="15" customHeight="1">
      <c r="A107" s="514" t="s">
        <v>362</v>
      </c>
      <c r="B107" s="514"/>
      <c r="C107" s="514"/>
      <c r="D107" s="515"/>
      <c r="E107" s="515"/>
      <c r="F107" s="515"/>
      <c r="G107" s="515"/>
      <c r="H107" s="515"/>
      <c r="I107" s="515"/>
      <c r="J107" s="515"/>
      <c r="K107" s="515"/>
      <c r="L107" s="515"/>
      <c r="M107" s="515"/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  <c r="X107" s="515"/>
      <c r="Y107" s="515"/>
      <c r="Z107" s="515"/>
      <c r="AA107" s="515"/>
      <c r="AB107" s="516"/>
      <c r="AC107" s="516"/>
      <c r="AD107" s="516"/>
      <c r="AE107" s="516"/>
      <c r="AF107" s="516"/>
      <c r="AG107" s="516"/>
      <c r="AH107" s="516"/>
      <c r="AI107" s="516"/>
      <c r="AL107" s="140"/>
      <c r="AM107" s="140"/>
    </row>
    <row r="108" spans="1:39" ht="15" customHeight="1">
      <c r="A108" s="532" t="s">
        <v>363</v>
      </c>
      <c r="B108" s="533"/>
      <c r="C108" s="533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533"/>
      <c r="U108" s="533"/>
      <c r="V108" s="533"/>
      <c r="W108" s="533"/>
      <c r="X108" s="533"/>
      <c r="Y108" s="533"/>
      <c r="Z108" s="533"/>
      <c r="AA108" s="533"/>
      <c r="AB108" s="534">
        <f ca="1">SUM(AB104:OFFSET(Laczna_kwota_11,-1,28))</f>
        <v>0</v>
      </c>
      <c r="AC108" s="535"/>
      <c r="AD108" s="535"/>
      <c r="AE108" s="535"/>
      <c r="AF108" s="535"/>
      <c r="AG108" s="535"/>
      <c r="AH108" s="535"/>
      <c r="AI108" s="536"/>
      <c r="AK108" s="141" t="s">
        <v>259</v>
      </c>
      <c r="AM108" s="140"/>
    </row>
    <row r="109" spans="1:39" ht="15" customHeight="1">
      <c r="A109" s="543" t="s">
        <v>364</v>
      </c>
      <c r="B109" s="544"/>
      <c r="C109" s="544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5">
        <f ca="1">Zal_B_IV_A9.1!AE2</f>
        <v>0</v>
      </c>
      <c r="AC109" s="546"/>
      <c r="AD109" s="546"/>
      <c r="AE109" s="546"/>
      <c r="AF109" s="546"/>
      <c r="AG109" s="546"/>
      <c r="AH109" s="546"/>
      <c r="AI109" s="546"/>
      <c r="AK109" s="249" t="s">
        <v>260</v>
      </c>
      <c r="AM109" s="140"/>
    </row>
    <row r="110" spans="1:39" ht="25.5" customHeight="1">
      <c r="A110" s="537" t="s">
        <v>468</v>
      </c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  <c r="V110" s="538"/>
      <c r="W110" s="538"/>
      <c r="X110" s="538"/>
      <c r="Y110" s="538"/>
      <c r="Z110" s="538"/>
      <c r="AA110" s="539"/>
      <c r="AB110" s="540">
        <f ca="1">AB101-AB108</f>
        <v>500000</v>
      </c>
      <c r="AC110" s="541"/>
      <c r="AD110" s="541"/>
      <c r="AE110" s="541"/>
      <c r="AF110" s="541"/>
      <c r="AG110" s="541"/>
      <c r="AH110" s="541"/>
      <c r="AI110" s="542"/>
      <c r="AM110" s="140"/>
    </row>
    <row r="111" spans="1:39" ht="27.6" customHeight="1">
      <c r="A111" s="553" t="s">
        <v>365</v>
      </c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53"/>
      <c r="V111" s="553"/>
      <c r="W111" s="553"/>
      <c r="X111" s="553"/>
      <c r="Y111" s="553"/>
      <c r="Z111" s="553"/>
      <c r="AA111" s="553"/>
      <c r="AB111" s="554"/>
      <c r="AC111" s="554"/>
      <c r="AD111" s="554"/>
      <c r="AE111" s="553"/>
      <c r="AF111" s="554"/>
      <c r="AG111" s="554"/>
      <c r="AH111" s="553"/>
      <c r="AI111" s="523"/>
      <c r="AK111" s="96"/>
      <c r="AM111" s="140"/>
    </row>
    <row r="112" spans="1:39" ht="24.6" customHeight="1">
      <c r="A112" s="552" t="s">
        <v>449</v>
      </c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  <c r="AA112" s="552"/>
      <c r="AB112" s="549" t="s">
        <v>8</v>
      </c>
      <c r="AC112" s="551"/>
      <c r="AD112" s="550"/>
      <c r="AE112" s="325"/>
      <c r="AF112" s="549" t="s">
        <v>9</v>
      </c>
      <c r="AG112" s="550"/>
      <c r="AH112" s="547"/>
      <c r="AI112" s="547"/>
      <c r="AM112" s="140"/>
    </row>
    <row r="113" spans="1:39" ht="5.0999999999999996" customHeight="1">
      <c r="A113" s="555"/>
      <c r="B113" s="556"/>
      <c r="C113" s="556"/>
      <c r="D113" s="556"/>
      <c r="E113" s="556"/>
      <c r="F113" s="556"/>
      <c r="G113" s="556"/>
      <c r="H113" s="556"/>
      <c r="I113" s="556"/>
      <c r="J113" s="556"/>
      <c r="K113" s="556"/>
      <c r="L113" s="556"/>
      <c r="M113" s="556"/>
      <c r="N113" s="556"/>
      <c r="O113" s="556"/>
      <c r="P113" s="556"/>
      <c r="Q113" s="556"/>
      <c r="R113" s="556"/>
      <c r="S113" s="556"/>
      <c r="T113" s="556"/>
      <c r="U113" s="556"/>
      <c r="V113" s="556"/>
      <c r="W113" s="556"/>
      <c r="X113" s="556"/>
      <c r="Y113" s="556"/>
      <c r="Z113" s="556"/>
      <c r="AA113" s="556"/>
      <c r="AB113" s="556"/>
      <c r="AC113" s="556"/>
      <c r="AD113" s="556"/>
      <c r="AE113" s="556"/>
      <c r="AF113" s="556"/>
      <c r="AG113" s="556"/>
      <c r="AH113" s="556"/>
      <c r="AI113" s="556"/>
      <c r="AM113" s="140"/>
    </row>
    <row r="114" spans="1:39" ht="24" customHeight="1">
      <c r="A114" s="552" t="s">
        <v>450</v>
      </c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  <c r="AA114" s="552"/>
      <c r="AB114" s="551" t="s">
        <v>8</v>
      </c>
      <c r="AC114" s="551"/>
      <c r="AD114" s="550"/>
      <c r="AE114" s="325"/>
      <c r="AF114" s="549" t="s">
        <v>9</v>
      </c>
      <c r="AG114" s="550"/>
      <c r="AH114" s="548"/>
      <c r="AI114" s="548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2" t="s">
        <v>190</v>
      </c>
      <c r="D3" s="712"/>
      <c r="E3" s="207"/>
      <c r="F3" s="713"/>
      <c r="G3" s="714"/>
      <c r="H3" s="714"/>
      <c r="I3" s="714"/>
      <c r="J3" s="715"/>
      <c r="K3" s="705"/>
      <c r="L3" s="706"/>
      <c r="M3" s="706"/>
      <c r="N3" s="706"/>
      <c r="O3" s="706"/>
      <c r="P3" s="706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6"/>
      <c r="D5" s="717"/>
      <c r="E5" s="717"/>
      <c r="F5" s="717"/>
      <c r="G5" s="717"/>
      <c r="H5" s="717"/>
      <c r="I5" s="717"/>
      <c r="J5" s="71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8" t="s">
        <v>189</v>
      </c>
      <c r="D7" s="708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7" t="s">
        <v>518</v>
      </c>
      <c r="D8" s="707"/>
      <c r="E8" s="707"/>
      <c r="F8" s="707"/>
      <c r="G8" s="707"/>
      <c r="H8" s="707"/>
      <c r="I8" s="707"/>
      <c r="J8" s="707"/>
    </row>
    <row r="9" spans="1:16" s="4" customFormat="1" ht="27" customHeight="1">
      <c r="A9" s="3"/>
      <c r="B9" s="134" t="s">
        <v>113</v>
      </c>
      <c r="C9" s="711" t="s">
        <v>512</v>
      </c>
      <c r="D9" s="711"/>
      <c r="E9" s="711"/>
      <c r="F9" s="711"/>
      <c r="G9" s="711"/>
      <c r="H9" s="711"/>
      <c r="I9" s="711"/>
      <c r="J9" s="711"/>
    </row>
    <row r="10" spans="1:16" s="4" customFormat="1" ht="54.75" customHeight="1">
      <c r="A10" s="3"/>
      <c r="B10" s="134" t="s">
        <v>114</v>
      </c>
      <c r="C10" s="709" t="s">
        <v>447</v>
      </c>
      <c r="D10" s="709"/>
      <c r="E10" s="709"/>
      <c r="F10" s="709"/>
      <c r="G10" s="709"/>
      <c r="H10" s="709"/>
      <c r="I10" s="709"/>
      <c r="J10" s="709"/>
    </row>
    <row r="11" spans="1:16" s="4" customFormat="1" ht="50.25" customHeight="1">
      <c r="A11" s="3"/>
      <c r="B11" s="134" t="s">
        <v>115</v>
      </c>
      <c r="C11" s="710" t="s">
        <v>406</v>
      </c>
      <c r="D11" s="710"/>
      <c r="E11" s="710"/>
      <c r="F11" s="710"/>
      <c r="G11" s="710"/>
      <c r="H11" s="710"/>
      <c r="I11" s="710"/>
      <c r="J11" s="710"/>
    </row>
    <row r="12" spans="1:16" s="4" customFormat="1" ht="15" customHeight="1">
      <c r="A12" s="3"/>
      <c r="B12" s="134" t="s">
        <v>148</v>
      </c>
      <c r="C12" s="720" t="s">
        <v>215</v>
      </c>
      <c r="D12" s="720"/>
      <c r="E12" s="720"/>
      <c r="F12" s="720"/>
      <c r="G12" s="720"/>
      <c r="H12" s="720"/>
      <c r="I12" s="720"/>
      <c r="J12" s="720"/>
    </row>
    <row r="13" spans="1:16" s="4" customFormat="1" ht="15.95" customHeight="1">
      <c r="A13" s="3"/>
      <c r="B13" s="134" t="s">
        <v>157</v>
      </c>
      <c r="C13" s="710" t="s">
        <v>235</v>
      </c>
      <c r="D13" s="710"/>
      <c r="E13" s="710"/>
      <c r="F13" s="710"/>
      <c r="G13" s="710"/>
      <c r="H13" s="710"/>
      <c r="I13" s="710"/>
      <c r="J13" s="710"/>
    </row>
    <row r="14" spans="1:16" s="4" customFormat="1" ht="13.5" customHeight="1">
      <c r="A14" s="3"/>
      <c r="B14" s="135" t="s">
        <v>216</v>
      </c>
      <c r="C14" s="702" t="s">
        <v>231</v>
      </c>
      <c r="D14" s="702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2" t="s">
        <v>236</v>
      </c>
      <c r="E16" s="710"/>
      <c r="F16" s="710"/>
      <c r="G16" s="710"/>
      <c r="H16" s="710"/>
      <c r="I16" s="710"/>
      <c r="J16" s="710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2" t="s">
        <v>238</v>
      </c>
      <c r="E18" s="710"/>
      <c r="F18" s="710"/>
      <c r="G18" s="710"/>
      <c r="H18" s="710"/>
      <c r="I18" s="710"/>
      <c r="J18" s="710"/>
    </row>
    <row r="19" spans="1:11" s="4" customFormat="1" ht="4.5" customHeight="1">
      <c r="A19" s="3"/>
      <c r="B19" s="135"/>
      <c r="C19" s="100"/>
      <c r="D19" s="710" t="s">
        <v>237</v>
      </c>
      <c r="E19" s="710"/>
      <c r="F19" s="710"/>
      <c r="G19" s="710"/>
      <c r="H19" s="710"/>
      <c r="I19" s="710"/>
      <c r="J19" s="710"/>
    </row>
    <row r="20" spans="1:11" s="4" customFormat="1" ht="14.25" customHeight="1">
      <c r="A20" s="3"/>
      <c r="B20" s="135"/>
      <c r="C20" s="101"/>
      <c r="D20" s="710"/>
      <c r="E20" s="710"/>
      <c r="F20" s="710"/>
      <c r="G20" s="710"/>
      <c r="H20" s="710"/>
      <c r="I20" s="710"/>
      <c r="J20" s="710"/>
    </row>
    <row r="21" spans="1:11" s="4" customFormat="1" ht="5.25" customHeight="1">
      <c r="A21" s="3"/>
      <c r="B21" s="135"/>
      <c r="C21" s="122"/>
      <c r="D21" s="710"/>
      <c r="E21" s="710"/>
      <c r="F21" s="710"/>
      <c r="G21" s="710"/>
      <c r="H21" s="710"/>
      <c r="I21" s="710"/>
      <c r="J21" s="710"/>
    </row>
    <row r="22" spans="1:11" s="4" customFormat="1" ht="17.100000000000001" customHeight="1">
      <c r="A22" s="3"/>
      <c r="B22" s="135" t="s">
        <v>227</v>
      </c>
      <c r="C22" s="724" t="s">
        <v>228</v>
      </c>
      <c r="D22" s="724"/>
      <c r="E22" s="724"/>
      <c r="F22" s="724"/>
      <c r="G22" s="724"/>
      <c r="H22" s="724"/>
      <c r="I22" s="724"/>
      <c r="J22" s="724"/>
      <c r="K22" s="87"/>
    </row>
    <row r="23" spans="1:11" s="4" customFormat="1" ht="4.5" customHeight="1">
      <c r="A23" s="3"/>
      <c r="B23" s="135"/>
      <c r="C23" s="100"/>
      <c r="D23" s="710" t="s">
        <v>230</v>
      </c>
      <c r="E23" s="710"/>
      <c r="F23" s="710"/>
      <c r="G23" s="710"/>
      <c r="H23" s="710"/>
      <c r="I23" s="710"/>
      <c r="J23" s="710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0"/>
      <c r="E24" s="710"/>
      <c r="F24" s="710"/>
      <c r="G24" s="710"/>
      <c r="H24" s="710"/>
      <c r="I24" s="710"/>
      <c r="J24" s="710"/>
      <c r="K24" s="87"/>
    </row>
    <row r="25" spans="1:11" s="4" customFormat="1" ht="4.5" customHeight="1">
      <c r="A25" s="3"/>
      <c r="B25" s="135"/>
      <c r="C25" s="100"/>
      <c r="D25" s="710"/>
      <c r="E25" s="710"/>
      <c r="F25" s="710"/>
      <c r="G25" s="710"/>
      <c r="H25" s="710"/>
      <c r="I25" s="710"/>
      <c r="J25" s="710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3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3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01" t="s">
        <v>511</v>
      </c>
      <c r="D30" s="701"/>
      <c r="E30" s="701"/>
      <c r="F30" s="701"/>
      <c r="G30" s="701"/>
      <c r="H30" s="701"/>
      <c r="I30" s="701"/>
      <c r="J30" s="701"/>
      <c r="K30" s="271"/>
    </row>
    <row r="31" spans="1:11" s="4" customFormat="1" ht="18.600000000000001" customHeight="1">
      <c r="A31" s="3"/>
      <c r="B31" s="136" t="s">
        <v>4</v>
      </c>
      <c r="C31" s="723" t="s">
        <v>119</v>
      </c>
      <c r="D31" s="723"/>
      <c r="E31" s="723"/>
      <c r="F31" s="723"/>
      <c r="G31" s="723"/>
      <c r="H31" s="723"/>
      <c r="I31" s="723"/>
      <c r="J31" s="723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11" t="s">
        <v>446</v>
      </c>
      <c r="D33" s="711"/>
      <c r="E33" s="711"/>
      <c r="F33" s="711"/>
      <c r="G33" s="711"/>
      <c r="H33" s="711"/>
      <c r="I33" s="711"/>
      <c r="J33" s="711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5"/>
      <c r="C35" s="726"/>
      <c r="D35" s="727"/>
      <c r="E35" s="222"/>
      <c r="F35" s="731"/>
      <c r="G35" s="732"/>
      <c r="H35" s="732"/>
      <c r="I35" s="732"/>
      <c r="J35" s="733"/>
    </row>
    <row r="36" spans="1:10" ht="30.6" customHeight="1">
      <c r="A36" s="90"/>
      <c r="B36" s="728"/>
      <c r="C36" s="729"/>
      <c r="D36" s="730"/>
      <c r="E36" s="222"/>
      <c r="F36" s="734"/>
      <c r="G36" s="735"/>
      <c r="H36" s="735"/>
      <c r="I36" s="735"/>
      <c r="J36" s="736"/>
    </row>
    <row r="37" spans="1:10">
      <c r="A37" s="90"/>
      <c r="B37" s="737" t="s">
        <v>281</v>
      </c>
      <c r="C37" s="737"/>
      <c r="D37" s="737"/>
      <c r="F37" s="737" t="s">
        <v>282</v>
      </c>
      <c r="G37" s="737"/>
      <c r="H37" s="737"/>
      <c r="I37" s="737"/>
      <c r="J37" s="737"/>
    </row>
    <row r="38" spans="1:10" s="90" customFormat="1" ht="88.5" customHeight="1">
      <c r="B38" s="719" t="s">
        <v>407</v>
      </c>
      <c r="C38" s="719"/>
      <c r="D38" s="719"/>
      <c r="E38" s="719"/>
      <c r="F38" s="719"/>
      <c r="G38" s="719"/>
      <c r="H38" s="719"/>
      <c r="I38" s="719"/>
      <c r="J38" s="719"/>
    </row>
    <row r="39" spans="1:10" s="90" customFormat="1" ht="9.6" customHeight="1">
      <c r="B39" s="721"/>
      <c r="C39" s="721"/>
      <c r="D39" s="721"/>
      <c r="E39" s="721"/>
      <c r="F39" s="721"/>
      <c r="G39" s="721"/>
      <c r="H39" s="721"/>
      <c r="I39" s="721"/>
      <c r="J39" s="72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K8" sqref="K8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7" t="s">
        <v>368</v>
      </c>
      <c r="B1" s="768"/>
      <c r="C1" s="768"/>
      <c r="D1" s="768"/>
      <c r="E1" s="768"/>
      <c r="F1" s="768"/>
      <c r="G1" s="768"/>
      <c r="H1" s="768"/>
      <c r="I1" s="768"/>
      <c r="J1" s="347"/>
      <c r="K1" s="347"/>
    </row>
    <row r="2" spans="1:11" s="157" customFormat="1" ht="15" customHeight="1">
      <c r="A2" s="770" t="s">
        <v>369</v>
      </c>
      <c r="B2" s="770"/>
      <c r="C2" s="770"/>
      <c r="D2" s="770"/>
      <c r="E2" s="770"/>
      <c r="F2" s="770"/>
      <c r="G2" s="770"/>
      <c r="H2" s="770"/>
      <c r="I2" s="770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2" t="s">
        <v>395</v>
      </c>
      <c r="C4" s="752"/>
      <c r="D4" s="752"/>
      <c r="E4" s="752"/>
      <c r="F4" s="752"/>
      <c r="G4" s="752"/>
      <c r="H4" s="752"/>
      <c r="I4" s="752"/>
    </row>
    <row r="5" spans="1:11" s="157" customFormat="1" ht="21.75" customHeight="1">
      <c r="A5" s="346"/>
      <c r="B5" s="759" t="s">
        <v>535</v>
      </c>
      <c r="C5" s="771"/>
      <c r="D5" s="771"/>
      <c r="E5" s="225" t="s">
        <v>338</v>
      </c>
      <c r="F5" s="771" t="s">
        <v>539</v>
      </c>
      <c r="G5" s="771"/>
      <c r="H5" s="771"/>
      <c r="I5" s="771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7" t="s">
        <v>339</v>
      </c>
      <c r="C7" s="757"/>
      <c r="D7" s="757"/>
      <c r="E7" s="757"/>
      <c r="F7" s="759" t="s">
        <v>534</v>
      </c>
      <c r="G7" s="759"/>
      <c r="H7" s="759"/>
      <c r="I7" s="759"/>
    </row>
    <row r="8" spans="1:11" s="157" customFormat="1" ht="15.95" customHeight="1">
      <c r="A8" s="346"/>
      <c r="B8" s="761" t="s">
        <v>340</v>
      </c>
      <c r="C8" s="761"/>
      <c r="D8" s="761"/>
      <c r="E8" s="759" t="str">
        <f>F5</f>
        <v>Plac 11 Listopada 1, 98-100 Łask</v>
      </c>
      <c r="F8" s="759"/>
      <c r="G8" s="759"/>
      <c r="H8" s="759"/>
      <c r="I8" s="759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9" t="s">
        <v>536</v>
      </c>
      <c r="C11" s="759"/>
      <c r="D11" s="759"/>
      <c r="E11" s="759"/>
      <c r="F11" s="759"/>
      <c r="G11" s="759"/>
      <c r="H11" s="759"/>
      <c r="I11" s="759"/>
    </row>
    <row r="12" spans="1:11" s="157" customFormat="1" ht="18.75" customHeight="1">
      <c r="A12" s="341"/>
      <c r="B12" s="761" t="s">
        <v>396</v>
      </c>
      <c r="C12" s="761"/>
      <c r="D12" s="761"/>
      <c r="E12" s="761"/>
      <c r="F12" s="761"/>
      <c r="G12" s="761"/>
      <c r="H12" s="761"/>
      <c r="I12" s="761"/>
    </row>
    <row r="13" spans="1:11" s="157" customFormat="1" ht="49.5" customHeight="1">
      <c r="A13" s="341" t="s">
        <v>115</v>
      </c>
      <c r="B13" s="761" t="s">
        <v>478</v>
      </c>
      <c r="C13" s="761"/>
      <c r="D13" s="761"/>
      <c r="E13" s="761"/>
      <c r="F13" s="761"/>
      <c r="G13" s="761"/>
      <c r="H13" s="761"/>
      <c r="I13" s="761"/>
    </row>
    <row r="14" spans="1:11" s="157" customFormat="1" ht="129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52.25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51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51.75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70" t="s">
        <v>349</v>
      </c>
      <c r="B22" s="770"/>
      <c r="C22" s="770"/>
      <c r="D22" s="770"/>
      <c r="E22" s="770"/>
      <c r="F22" s="770"/>
      <c r="G22" s="770"/>
      <c r="H22" s="770"/>
      <c r="I22" s="770"/>
    </row>
    <row r="23" spans="1:9" s="157" customFormat="1" ht="15" customHeight="1">
      <c r="A23" s="345"/>
      <c r="B23" s="772" t="s">
        <v>476</v>
      </c>
      <c r="C23" s="772"/>
      <c r="D23" s="772"/>
      <c r="E23" s="772"/>
      <c r="F23" s="772"/>
      <c r="G23" s="772"/>
      <c r="H23" s="772"/>
      <c r="I23" s="772"/>
    </row>
    <row r="24" spans="1:9" s="157" customFormat="1" ht="15" customHeight="1">
      <c r="A24" s="342" t="s">
        <v>116</v>
      </c>
      <c r="B24" s="752" t="s">
        <v>397</v>
      </c>
      <c r="C24" s="752"/>
      <c r="D24" s="752"/>
      <c r="E24" s="752"/>
      <c r="F24" s="752"/>
      <c r="G24" s="752"/>
      <c r="H24" s="752"/>
      <c r="I24" s="752"/>
    </row>
    <row r="25" spans="1:9" s="157" customFormat="1" ht="15.95" customHeight="1">
      <c r="A25" s="346"/>
      <c r="B25" s="771" t="s">
        <v>531</v>
      </c>
      <c r="C25" s="771"/>
      <c r="D25" s="771"/>
      <c r="E25" s="225" t="s">
        <v>338</v>
      </c>
      <c r="F25" s="771" t="s">
        <v>526</v>
      </c>
      <c r="G25" s="771"/>
      <c r="H25" s="771"/>
      <c r="I25" s="771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7" t="s">
        <v>339</v>
      </c>
      <c r="C27" s="757"/>
      <c r="D27" s="757"/>
      <c r="E27" s="757"/>
      <c r="F27" s="759" t="s">
        <v>527</v>
      </c>
      <c r="G27" s="759"/>
      <c r="H27" s="759"/>
      <c r="I27" s="759"/>
    </row>
    <row r="28" spans="1:9" s="157" customFormat="1" ht="15.95" customHeight="1">
      <c r="A28" s="346"/>
      <c r="B28" s="761" t="s">
        <v>340</v>
      </c>
      <c r="C28" s="761"/>
      <c r="D28" s="761"/>
      <c r="E28" s="759" t="s">
        <v>528</v>
      </c>
      <c r="F28" s="759"/>
      <c r="G28" s="759"/>
      <c r="H28" s="759"/>
      <c r="I28" s="759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9" s="157" customFormat="1" ht="18.75" customHeight="1">
      <c r="A32" s="341"/>
      <c r="B32" s="761" t="s">
        <v>351</v>
      </c>
      <c r="C32" s="761"/>
      <c r="D32" s="761"/>
      <c r="E32" s="761"/>
      <c r="F32" s="761"/>
      <c r="G32" s="761"/>
      <c r="H32" s="761"/>
      <c r="I32" s="761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9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67.5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69" t="s">
        <v>373</v>
      </c>
      <c r="B41" s="769"/>
      <c r="C41" s="769"/>
      <c r="D41" s="769"/>
      <c r="E41" s="769"/>
      <c r="F41" s="769"/>
      <c r="G41" s="769"/>
      <c r="H41" s="769"/>
      <c r="I41" s="769"/>
      <c r="J41" s="234"/>
      <c r="K41" s="234"/>
    </row>
    <row r="42" spans="1:11" s="157" customFormat="1" ht="21.6" customHeight="1">
      <c r="A42" s="344"/>
      <c r="B42" s="761" t="s">
        <v>463</v>
      </c>
      <c r="C42" s="761"/>
      <c r="D42" s="761"/>
      <c r="E42" s="761"/>
      <c r="F42" s="761"/>
      <c r="G42" s="761"/>
      <c r="H42" s="761"/>
      <c r="I42" s="761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9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6.2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17.25" customHeight="1">
      <c r="A49" s="341" t="s">
        <v>216</v>
      </c>
      <c r="B49" s="739" t="s">
        <v>483</v>
      </c>
      <c r="C49" s="766"/>
      <c r="D49" s="766"/>
      <c r="E49" s="766"/>
      <c r="F49" s="766"/>
      <c r="G49" s="766"/>
      <c r="H49" s="766"/>
      <c r="I49" s="766"/>
    </row>
    <row r="50" spans="1:11" s="157" customFormat="1" ht="153.7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50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4" t="s">
        <v>537</v>
      </c>
      <c r="C55" s="765"/>
      <c r="D55" s="765"/>
      <c r="E55" s="765"/>
      <c r="F55" s="765"/>
      <c r="G55" s="765"/>
      <c r="H55" s="765"/>
      <c r="I55" s="765"/>
    </row>
    <row r="56" spans="1:11" s="157" customFormat="1" ht="14.1" customHeight="1">
      <c r="A56" s="382"/>
      <c r="B56" s="383"/>
      <c r="C56" s="384"/>
      <c r="D56" s="384"/>
      <c r="E56" s="385" t="s">
        <v>538</v>
      </c>
      <c r="F56" s="384"/>
      <c r="G56" s="384"/>
      <c r="H56" s="384"/>
      <c r="I56" s="384"/>
    </row>
    <row r="57" spans="1:11" s="157" customFormat="1" ht="18.75" customHeight="1">
      <c r="A57" s="341"/>
      <c r="B57" s="764" t="str">
        <f>B5</f>
        <v>„Dolina rzeki Grabi”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3" t="s">
        <v>374</v>
      </c>
      <c r="B58" s="763"/>
      <c r="C58" s="763"/>
      <c r="D58" s="763"/>
      <c r="E58" s="763"/>
      <c r="F58" s="763"/>
      <c r="G58" s="763"/>
      <c r="H58" s="763"/>
      <c r="I58" s="763"/>
      <c r="J58" s="762"/>
      <c r="K58" s="762"/>
    </row>
    <row r="59" spans="1:11" s="157" customFormat="1" ht="20.100000000000001" customHeight="1">
      <c r="A59" s="346"/>
      <c r="B59" s="226"/>
      <c r="C59" s="227"/>
      <c r="D59" s="760"/>
      <c r="E59" s="760"/>
      <c r="F59" s="760"/>
      <c r="G59" s="760"/>
      <c r="H59" s="760"/>
      <c r="I59" s="760"/>
      <c r="J59" s="762"/>
      <c r="K59" s="762"/>
    </row>
    <row r="60" spans="1:11" s="157" customFormat="1" ht="15.95" customHeight="1">
      <c r="A60" s="346"/>
      <c r="B60" s="761" t="s">
        <v>342</v>
      </c>
      <c r="C60" s="761"/>
      <c r="D60" s="761"/>
      <c r="E60" s="761"/>
      <c r="F60" s="761"/>
      <c r="G60" s="761"/>
      <c r="H60" s="761"/>
      <c r="I60" s="761"/>
      <c r="J60" s="762"/>
      <c r="K60" s="762"/>
    </row>
    <row r="61" spans="1:11" s="157" customFormat="1" ht="24.75" customHeight="1">
      <c r="A61" s="346"/>
      <c r="B61" s="154" t="s">
        <v>343</v>
      </c>
      <c r="C61" s="757" t="s">
        <v>344</v>
      </c>
      <c r="D61" s="757"/>
      <c r="E61" s="757"/>
      <c r="F61" s="757"/>
      <c r="G61" s="757"/>
      <c r="H61" s="757"/>
      <c r="I61" s="757"/>
    </row>
    <row r="62" spans="1:11" s="157" customFormat="1" ht="15.95" customHeight="1">
      <c r="A62" s="346"/>
      <c r="B62" s="228" t="s">
        <v>113</v>
      </c>
      <c r="C62" s="757" t="s">
        <v>345</v>
      </c>
      <c r="D62" s="757"/>
      <c r="E62" s="759" t="str">
        <f>IF(B25="","",B25)</f>
        <v>Zarząd Województwa Łódzkiego</v>
      </c>
      <c r="F62" s="759"/>
      <c r="G62" s="759"/>
      <c r="H62" s="759"/>
      <c r="I62" s="759"/>
    </row>
    <row r="63" spans="1:11" s="157" customFormat="1" ht="15.95" customHeight="1">
      <c r="A63" s="346"/>
      <c r="B63" s="228"/>
      <c r="C63" s="757" t="s">
        <v>338</v>
      </c>
      <c r="D63" s="757"/>
      <c r="E63" s="759" t="str">
        <f>IF(F25="","",F25)</f>
        <v>al. Piłsudskiego 12, 90-051 Łódź</v>
      </c>
      <c r="F63" s="759"/>
      <c r="G63" s="759"/>
      <c r="H63" s="759"/>
      <c r="I63" s="759"/>
    </row>
    <row r="64" spans="1:11" s="157" customFormat="1" ht="22.5" customHeight="1">
      <c r="A64" s="346"/>
      <c r="B64" s="228" t="s">
        <v>114</v>
      </c>
      <c r="C64" s="757" t="s">
        <v>350</v>
      </c>
      <c r="D64" s="757"/>
      <c r="E64" s="759" t="str">
        <f>IF(B5="","",B5)</f>
        <v>„Dolina rzeki Grabi”</v>
      </c>
      <c r="F64" s="759"/>
      <c r="G64" s="759"/>
      <c r="H64" s="759"/>
      <c r="I64" s="759"/>
    </row>
    <row r="65" spans="1:11" s="157" customFormat="1" ht="15.95" customHeight="1">
      <c r="A65" s="346"/>
      <c r="B65" s="228"/>
      <c r="C65" s="757" t="s">
        <v>338</v>
      </c>
      <c r="D65" s="757"/>
      <c r="E65" s="759" t="str">
        <f>IF(F5="","",F5)</f>
        <v>Plac 11 Listopada 1, 98-100 Łask</v>
      </c>
      <c r="F65" s="759"/>
      <c r="G65" s="759"/>
      <c r="H65" s="759"/>
      <c r="I65" s="759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2" t="s">
        <v>497</v>
      </c>
      <c r="C68" s="752"/>
      <c r="D68" s="752"/>
      <c r="E68" s="752"/>
      <c r="F68" s="752"/>
      <c r="G68" s="752"/>
      <c r="H68" s="752"/>
      <c r="I68" s="752"/>
    </row>
    <row r="69" spans="1:11" s="157" customFormat="1" ht="21.75" customHeight="1">
      <c r="A69" s="346"/>
      <c r="B69" s="228" t="s">
        <v>116</v>
      </c>
      <c r="C69" s="753" t="s">
        <v>279</v>
      </c>
      <c r="D69" s="754"/>
      <c r="E69" s="754"/>
      <c r="F69" s="754"/>
      <c r="G69" s="754"/>
      <c r="H69" s="754"/>
      <c r="I69" s="754"/>
    </row>
    <row r="70" spans="1:11" s="230" customFormat="1" ht="21.75" customHeight="1">
      <c r="A70" s="193"/>
      <c r="B70" s="228" t="s">
        <v>113</v>
      </c>
      <c r="C70" s="755" t="str">
        <f>IF(F27="",IF(B31="","",B31),CONCATENATE(F27,"; ",B31))</f>
        <v>info@lodzkie.pl; iod@lodzkie.pl</v>
      </c>
      <c r="D70" s="755"/>
      <c r="E70" s="755"/>
      <c r="F70" s="755"/>
      <c r="G70" s="755"/>
      <c r="H70" s="755"/>
      <c r="I70" s="755"/>
    </row>
    <row r="71" spans="1:11" s="230" customFormat="1" ht="21.75" customHeight="1">
      <c r="A71" s="193"/>
      <c r="B71" s="228" t="s">
        <v>114</v>
      </c>
      <c r="C71" s="755" t="str">
        <f>F7</f>
        <v>lgd@dolinagrabi.pl</v>
      </c>
      <c r="D71" s="755"/>
      <c r="E71" s="755"/>
      <c r="F71" s="755"/>
      <c r="G71" s="755"/>
      <c r="H71" s="755"/>
      <c r="I71" s="755"/>
    </row>
    <row r="72" spans="1:11" s="157" customFormat="1" ht="28.5" customHeight="1">
      <c r="A72" s="344"/>
      <c r="B72" s="756" t="s">
        <v>280</v>
      </c>
      <c r="C72" s="756"/>
      <c r="D72" s="756"/>
      <c r="E72" s="756"/>
      <c r="F72" s="756"/>
      <c r="G72" s="756"/>
      <c r="H72" s="756"/>
      <c r="I72" s="756"/>
    </row>
    <row r="73" spans="1:11" s="157" customFormat="1" ht="33.75" customHeight="1">
      <c r="A73" s="231"/>
      <c r="B73" s="746" t="s">
        <v>346</v>
      </c>
      <c r="C73" s="750"/>
      <c r="D73" s="750"/>
      <c r="E73" s="751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0"/>
      <c r="E76" s="760"/>
      <c r="F76" s="760"/>
      <c r="G76" s="760"/>
      <c r="H76" s="760"/>
      <c r="I76" s="760"/>
      <c r="J76" s="158"/>
      <c r="K76" s="158"/>
    </row>
    <row r="77" spans="1:11" s="157" customFormat="1" ht="15.95" customHeight="1">
      <c r="A77" s="346"/>
      <c r="B77" s="761" t="s">
        <v>342</v>
      </c>
      <c r="C77" s="761"/>
      <c r="D77" s="761"/>
      <c r="E77" s="761"/>
      <c r="F77" s="761"/>
      <c r="G77" s="761"/>
      <c r="H77" s="761"/>
      <c r="I77" s="761"/>
      <c r="J77" s="158"/>
      <c r="K77" s="158"/>
    </row>
    <row r="78" spans="1:11" s="157" customFormat="1" ht="24.75" customHeight="1">
      <c r="A78" s="346"/>
      <c r="B78" s="154" t="s">
        <v>343</v>
      </c>
      <c r="C78" s="757" t="s">
        <v>344</v>
      </c>
      <c r="D78" s="757"/>
      <c r="E78" s="757"/>
      <c r="F78" s="757"/>
      <c r="G78" s="757"/>
      <c r="H78" s="757"/>
      <c r="I78" s="757"/>
    </row>
    <row r="79" spans="1:11" s="157" customFormat="1" ht="15.95" customHeight="1">
      <c r="A79" s="346"/>
      <c r="B79" s="228" t="s">
        <v>113</v>
      </c>
      <c r="C79" s="757" t="s">
        <v>345</v>
      </c>
      <c r="D79" s="757"/>
      <c r="E79" s="759" t="str">
        <f>IF(B25="","",B25)</f>
        <v>Zarząd Województwa Łódzkiego</v>
      </c>
      <c r="F79" s="759"/>
      <c r="G79" s="759"/>
      <c r="H79" s="759"/>
      <c r="I79" s="759"/>
    </row>
    <row r="80" spans="1:11" s="157" customFormat="1" ht="15.95" customHeight="1">
      <c r="A80" s="346"/>
      <c r="B80" s="228"/>
      <c r="C80" s="757" t="s">
        <v>338</v>
      </c>
      <c r="D80" s="757"/>
      <c r="E80" s="758" t="str">
        <f>IF(F25="","",F25)</f>
        <v>al. Piłsudskiego 12, 90-051 Łódź</v>
      </c>
      <c r="F80" s="758"/>
      <c r="G80" s="758"/>
      <c r="H80" s="758"/>
      <c r="I80" s="758"/>
    </row>
    <row r="81" spans="1:11" s="157" customFormat="1" ht="21" customHeight="1">
      <c r="A81" s="346"/>
      <c r="B81" s="228" t="s">
        <v>114</v>
      </c>
      <c r="C81" s="757" t="s">
        <v>350</v>
      </c>
      <c r="D81" s="757"/>
      <c r="E81" s="759" t="str">
        <f>IF(B5="","",B5)</f>
        <v>„Dolina rzeki Grabi”</v>
      </c>
      <c r="F81" s="759"/>
      <c r="G81" s="759"/>
      <c r="H81" s="759"/>
      <c r="I81" s="759"/>
    </row>
    <row r="82" spans="1:11" s="157" customFormat="1" ht="15.95" customHeight="1">
      <c r="A82" s="346"/>
      <c r="B82" s="228"/>
      <c r="C82" s="757" t="s">
        <v>338</v>
      </c>
      <c r="D82" s="757"/>
      <c r="E82" s="758" t="str">
        <f>IF(F5="","",F5)</f>
        <v>Plac 11 Listopada 1, 98-100 Łask</v>
      </c>
      <c r="F82" s="758"/>
      <c r="G82" s="758"/>
      <c r="H82" s="758"/>
      <c r="I82" s="758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2" t="s">
        <v>497</v>
      </c>
      <c r="C85" s="752"/>
      <c r="D85" s="752"/>
      <c r="E85" s="752"/>
      <c r="F85" s="752"/>
      <c r="G85" s="752"/>
      <c r="H85" s="752"/>
      <c r="I85" s="752"/>
    </row>
    <row r="86" spans="1:11" s="157" customFormat="1" ht="21.75" customHeight="1">
      <c r="A86" s="346"/>
      <c r="B86" s="228" t="s">
        <v>116</v>
      </c>
      <c r="C86" s="753" t="s">
        <v>279</v>
      </c>
      <c r="D86" s="754"/>
      <c r="E86" s="754"/>
      <c r="F86" s="754"/>
      <c r="G86" s="754"/>
      <c r="H86" s="754"/>
      <c r="I86" s="754"/>
    </row>
    <row r="87" spans="1:11" s="230" customFormat="1" ht="21.75" customHeight="1">
      <c r="A87" s="193"/>
      <c r="B87" s="228" t="s">
        <v>113</v>
      </c>
      <c r="C87" s="755" t="str">
        <f>IF(F27="",IF(B31="","",B31),CONCATENATE(F27,"; ",B31))</f>
        <v>info@lodzkie.pl; iod@lodzkie.pl</v>
      </c>
      <c r="D87" s="755"/>
      <c r="E87" s="755"/>
      <c r="F87" s="755"/>
      <c r="G87" s="755"/>
      <c r="H87" s="755"/>
      <c r="I87" s="755"/>
    </row>
    <row r="88" spans="1:11" s="230" customFormat="1" ht="21.75" customHeight="1">
      <c r="A88" s="193"/>
      <c r="B88" s="228" t="s">
        <v>114</v>
      </c>
      <c r="C88" s="755" t="str">
        <f>F7</f>
        <v>lgd@dolinagrabi.pl</v>
      </c>
      <c r="D88" s="755"/>
      <c r="E88" s="755"/>
      <c r="F88" s="755"/>
      <c r="G88" s="755"/>
      <c r="H88" s="755"/>
      <c r="I88" s="755"/>
    </row>
    <row r="89" spans="1:11" s="157" customFormat="1" ht="36" customHeight="1">
      <c r="A89" s="344"/>
      <c r="B89" s="756" t="s">
        <v>280</v>
      </c>
      <c r="C89" s="756"/>
      <c r="D89" s="756"/>
      <c r="E89" s="756"/>
      <c r="F89" s="756"/>
      <c r="G89" s="756"/>
      <c r="H89" s="756"/>
      <c r="I89" s="756"/>
    </row>
    <row r="90" spans="1:11" s="159" customFormat="1" ht="48.75" customHeight="1">
      <c r="A90" s="350"/>
      <c r="B90" s="746" t="s">
        <v>346</v>
      </c>
      <c r="C90" s="750"/>
      <c r="D90" s="750"/>
      <c r="E90" s="751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0"/>
      <c r="E93" s="760"/>
      <c r="F93" s="760"/>
      <c r="G93" s="760"/>
      <c r="H93" s="760"/>
      <c r="I93" s="760"/>
      <c r="J93" s="158"/>
      <c r="K93" s="158"/>
    </row>
    <row r="94" spans="1:11" s="157" customFormat="1" ht="15.95" customHeight="1">
      <c r="A94" s="346"/>
      <c r="B94" s="761" t="s">
        <v>342</v>
      </c>
      <c r="C94" s="761"/>
      <c r="D94" s="761"/>
      <c r="E94" s="761"/>
      <c r="F94" s="761"/>
      <c r="G94" s="761"/>
      <c r="H94" s="761"/>
      <c r="I94" s="761"/>
      <c r="J94" s="158"/>
      <c r="K94" s="158"/>
    </row>
    <row r="95" spans="1:11" s="157" customFormat="1" ht="24.75" customHeight="1">
      <c r="A95" s="346"/>
      <c r="B95" s="154" t="s">
        <v>343</v>
      </c>
      <c r="C95" s="757" t="s">
        <v>344</v>
      </c>
      <c r="D95" s="757"/>
      <c r="E95" s="757"/>
      <c r="F95" s="757"/>
      <c r="G95" s="757"/>
      <c r="H95" s="757"/>
      <c r="I95" s="757"/>
    </row>
    <row r="96" spans="1:11" s="157" customFormat="1" ht="15.95" customHeight="1">
      <c r="A96" s="346"/>
      <c r="B96" s="228" t="s">
        <v>113</v>
      </c>
      <c r="C96" s="757" t="s">
        <v>345</v>
      </c>
      <c r="D96" s="757"/>
      <c r="E96" s="759" t="str">
        <f>IF(B25="","",B25)</f>
        <v>Zarząd Województwa Łódzkiego</v>
      </c>
      <c r="F96" s="759"/>
      <c r="G96" s="759"/>
      <c r="H96" s="759"/>
      <c r="I96" s="759"/>
    </row>
    <row r="97" spans="1:9" s="157" customFormat="1" ht="15.95" customHeight="1">
      <c r="A97" s="346"/>
      <c r="B97" s="228"/>
      <c r="C97" s="757" t="s">
        <v>338</v>
      </c>
      <c r="D97" s="757"/>
      <c r="E97" s="758" t="str">
        <f>IF(F25="","",F25)</f>
        <v>al. Piłsudskiego 12, 90-051 Łódź</v>
      </c>
      <c r="F97" s="758"/>
      <c r="G97" s="758"/>
      <c r="H97" s="758"/>
      <c r="I97" s="758"/>
    </row>
    <row r="98" spans="1:9" s="157" customFormat="1" ht="21" customHeight="1">
      <c r="A98" s="346"/>
      <c r="B98" s="228" t="s">
        <v>114</v>
      </c>
      <c r="C98" s="757" t="s">
        <v>350</v>
      </c>
      <c r="D98" s="757"/>
      <c r="E98" s="759" t="str">
        <f>IF(B5="","",B5)</f>
        <v>„Dolina rzeki Grabi”</v>
      </c>
      <c r="F98" s="759"/>
      <c r="G98" s="759"/>
      <c r="H98" s="759"/>
      <c r="I98" s="759"/>
    </row>
    <row r="99" spans="1:9" s="157" customFormat="1" ht="15.95" customHeight="1">
      <c r="A99" s="346"/>
      <c r="B99" s="228"/>
      <c r="C99" s="757" t="s">
        <v>338</v>
      </c>
      <c r="D99" s="757"/>
      <c r="E99" s="758" t="str">
        <f>IF(F5="","",F5)</f>
        <v>Plac 11 Listopada 1, 98-100 Łask</v>
      </c>
      <c r="F99" s="758"/>
      <c r="G99" s="758"/>
      <c r="H99" s="758"/>
      <c r="I99" s="758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2" t="s">
        <v>496</v>
      </c>
      <c r="C102" s="752"/>
      <c r="D102" s="752"/>
      <c r="E102" s="752"/>
      <c r="F102" s="752"/>
      <c r="G102" s="752"/>
      <c r="H102" s="752"/>
      <c r="I102" s="752"/>
    </row>
    <row r="103" spans="1:9" s="157" customFormat="1" ht="16.5" customHeight="1">
      <c r="A103" s="346"/>
      <c r="B103" s="228" t="s">
        <v>116</v>
      </c>
      <c r="C103" s="753" t="s">
        <v>279</v>
      </c>
      <c r="D103" s="754"/>
      <c r="E103" s="754"/>
      <c r="F103" s="754"/>
      <c r="G103" s="754"/>
      <c r="H103" s="754"/>
      <c r="I103" s="754"/>
    </row>
    <row r="104" spans="1:9" s="230" customFormat="1" ht="16.5" customHeight="1">
      <c r="A104" s="193"/>
      <c r="B104" s="228" t="s">
        <v>113</v>
      </c>
      <c r="C104" s="755" t="str">
        <f>IF(F27="",IF(B31="","",B31),CONCATENATE(F27,"; ",B31))</f>
        <v>info@lodzkie.pl; iod@lodzkie.pl</v>
      </c>
      <c r="D104" s="755"/>
      <c r="E104" s="755"/>
      <c r="F104" s="755"/>
      <c r="G104" s="755"/>
      <c r="H104" s="755"/>
      <c r="I104" s="755"/>
    </row>
    <row r="105" spans="1:9" s="230" customFormat="1" ht="16.5" customHeight="1">
      <c r="A105" s="193"/>
      <c r="B105" s="228" t="s">
        <v>114</v>
      </c>
      <c r="C105" s="755" t="str">
        <f>F7</f>
        <v>lgd@dolinagrabi.pl</v>
      </c>
      <c r="D105" s="755"/>
      <c r="E105" s="755"/>
      <c r="F105" s="755"/>
      <c r="G105" s="755"/>
      <c r="H105" s="755"/>
      <c r="I105" s="755"/>
    </row>
    <row r="106" spans="1:9" s="157" customFormat="1" ht="36" customHeight="1">
      <c r="A106" s="344"/>
      <c r="B106" s="756" t="s">
        <v>280</v>
      </c>
      <c r="C106" s="756"/>
      <c r="D106" s="756"/>
      <c r="E106" s="756"/>
      <c r="F106" s="756"/>
      <c r="G106" s="756"/>
      <c r="H106" s="756"/>
      <c r="I106" s="756"/>
    </row>
    <row r="107" spans="1:9" s="159" customFormat="1" ht="36.75" customHeight="1">
      <c r="A107" s="350"/>
      <c r="B107" s="746" t="s">
        <v>346</v>
      </c>
      <c r="C107" s="750"/>
      <c r="D107" s="750"/>
      <c r="E107" s="751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E55" sqref="E55:I56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84" t="s">
        <v>283</v>
      </c>
      <c r="B1" s="784"/>
      <c r="C1" s="784"/>
      <c r="D1" s="784"/>
      <c r="E1" s="784"/>
      <c r="F1" s="784"/>
      <c r="G1" s="784"/>
      <c r="H1" s="784"/>
      <c r="I1" s="784"/>
      <c r="J1" s="352"/>
      <c r="K1" s="352"/>
    </row>
    <row r="2" spans="1:11" s="353" customFormat="1" ht="15" customHeight="1">
      <c r="A2" s="782" t="s">
        <v>369</v>
      </c>
      <c r="B2" s="782"/>
      <c r="C2" s="782"/>
      <c r="D2" s="782"/>
      <c r="E2" s="782"/>
      <c r="F2" s="782"/>
      <c r="G2" s="782"/>
      <c r="H2" s="782"/>
      <c r="I2" s="782"/>
    </row>
    <row r="3" spans="1:11" s="353" customFormat="1" ht="65.25" customHeight="1">
      <c r="A3" s="354"/>
      <c r="B3" s="785" t="s">
        <v>482</v>
      </c>
      <c r="C3" s="786"/>
      <c r="D3" s="786"/>
      <c r="E3" s="786"/>
      <c r="F3" s="786"/>
      <c r="G3" s="786"/>
      <c r="H3" s="786"/>
      <c r="I3" s="786"/>
    </row>
    <row r="4" spans="1:11" s="353" customFormat="1" ht="15" customHeight="1">
      <c r="A4" s="355" t="s">
        <v>116</v>
      </c>
      <c r="B4" s="780" t="s">
        <v>395</v>
      </c>
      <c r="C4" s="780"/>
      <c r="D4" s="780"/>
      <c r="E4" s="780"/>
      <c r="F4" s="780"/>
      <c r="G4" s="780"/>
      <c r="H4" s="780"/>
      <c r="I4" s="780"/>
    </row>
    <row r="5" spans="1:11" s="353" customFormat="1" ht="24" customHeight="1">
      <c r="A5" s="356"/>
      <c r="B5" s="759" t="str">
        <f>B_VII!B5</f>
        <v>„Dolina rzeki Grabi”</v>
      </c>
      <c r="C5" s="771"/>
      <c r="D5" s="771"/>
      <c r="E5" s="357" t="s">
        <v>338</v>
      </c>
      <c r="F5" s="771" t="str">
        <f>B_VII!F5</f>
        <v>Plac 11 Listopada 1, 98-100 Łask</v>
      </c>
      <c r="G5" s="771"/>
      <c r="H5" s="771"/>
      <c r="I5" s="771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9" t="s">
        <v>339</v>
      </c>
      <c r="C7" s="779"/>
      <c r="D7" s="779"/>
      <c r="E7" s="779"/>
      <c r="F7" s="759" t="str">
        <f>B_VII!F7</f>
        <v>lgd@dolinagrabi.pl</v>
      </c>
      <c r="G7" s="759"/>
      <c r="H7" s="759"/>
      <c r="I7" s="759"/>
    </row>
    <row r="8" spans="1:11" s="353" customFormat="1" ht="15.95" customHeight="1">
      <c r="A8" s="356"/>
      <c r="B8" s="778" t="s">
        <v>340</v>
      </c>
      <c r="C8" s="778"/>
      <c r="D8" s="778"/>
      <c r="E8" s="759" t="str">
        <f>B_VII!E8</f>
        <v>Plac 11 Listopada 1, 98-100 Łask</v>
      </c>
      <c r="F8" s="759"/>
      <c r="G8" s="759"/>
      <c r="H8" s="759"/>
      <c r="I8" s="759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6" t="s">
        <v>341</v>
      </c>
      <c r="C10" s="776"/>
      <c r="D10" s="776"/>
      <c r="E10" s="776"/>
      <c r="F10" s="776"/>
      <c r="G10" s="776"/>
      <c r="H10" s="776"/>
      <c r="I10" s="776"/>
    </row>
    <row r="11" spans="1:11" s="353" customFormat="1" ht="15" customHeight="1">
      <c r="A11" s="355"/>
      <c r="B11" s="759" t="str">
        <f>B_VII!B11</f>
        <v>nie dotyczy</v>
      </c>
      <c r="C11" s="759"/>
      <c r="D11" s="759"/>
      <c r="E11" s="759"/>
      <c r="F11" s="759"/>
      <c r="G11" s="759"/>
      <c r="H11" s="759"/>
      <c r="I11" s="759"/>
    </row>
    <row r="12" spans="1:11" s="353" customFormat="1" ht="18.75" customHeight="1">
      <c r="A12" s="355"/>
      <c r="B12" s="778" t="s">
        <v>404</v>
      </c>
      <c r="C12" s="778"/>
      <c r="D12" s="778"/>
      <c r="E12" s="778"/>
      <c r="F12" s="778"/>
      <c r="G12" s="778"/>
      <c r="H12" s="778"/>
      <c r="I12" s="778"/>
    </row>
    <row r="13" spans="1:11" s="353" customFormat="1" ht="118.5" customHeight="1">
      <c r="A13" s="355" t="s">
        <v>115</v>
      </c>
      <c r="B13" s="776" t="s">
        <v>495</v>
      </c>
      <c r="C13" s="776"/>
      <c r="D13" s="776"/>
      <c r="E13" s="776"/>
      <c r="F13" s="776"/>
      <c r="G13" s="776"/>
      <c r="H13" s="776"/>
      <c r="I13" s="776"/>
    </row>
    <row r="14" spans="1:11" s="353" customFormat="1" ht="17.25" customHeight="1">
      <c r="A14" s="355" t="s">
        <v>148</v>
      </c>
      <c r="B14" s="773" t="s">
        <v>483</v>
      </c>
      <c r="C14" s="773"/>
      <c r="D14" s="773"/>
      <c r="E14" s="773"/>
      <c r="F14" s="773"/>
      <c r="G14" s="773"/>
      <c r="H14" s="773"/>
      <c r="I14" s="773"/>
    </row>
    <row r="15" spans="1:11" s="364" customFormat="1" ht="61.5" customHeight="1">
      <c r="A15" s="361" t="s">
        <v>157</v>
      </c>
      <c r="B15" s="776" t="s">
        <v>486</v>
      </c>
      <c r="C15" s="776"/>
      <c r="D15" s="776"/>
      <c r="E15" s="776"/>
      <c r="F15" s="776"/>
      <c r="G15" s="776"/>
      <c r="H15" s="776"/>
      <c r="I15" s="776"/>
      <c r="J15" s="362"/>
      <c r="K15" s="363"/>
    </row>
    <row r="16" spans="1:11" s="364" customFormat="1" ht="144" customHeight="1">
      <c r="A16" s="361" t="s">
        <v>216</v>
      </c>
      <c r="B16" s="776" t="s">
        <v>494</v>
      </c>
      <c r="C16" s="776"/>
      <c r="D16" s="776"/>
      <c r="E16" s="776"/>
      <c r="F16" s="776"/>
      <c r="G16" s="776"/>
      <c r="H16" s="776"/>
      <c r="I16" s="776"/>
      <c r="J16" s="362"/>
      <c r="K16" s="363"/>
    </row>
    <row r="17" spans="1:11" s="364" customFormat="1" ht="23.25" customHeight="1">
      <c r="A17" s="361" t="s">
        <v>227</v>
      </c>
      <c r="B17" s="778" t="s">
        <v>460</v>
      </c>
      <c r="C17" s="778"/>
      <c r="D17" s="778"/>
      <c r="E17" s="778"/>
      <c r="F17" s="778"/>
      <c r="G17" s="778"/>
      <c r="H17" s="778"/>
      <c r="I17" s="778"/>
      <c r="J17" s="362"/>
      <c r="K17" s="363"/>
    </row>
    <row r="18" spans="1:11" s="364" customFormat="1" ht="26.25" customHeight="1">
      <c r="A18" s="361" t="s">
        <v>370</v>
      </c>
      <c r="B18" s="776" t="s">
        <v>461</v>
      </c>
      <c r="C18" s="776"/>
      <c r="D18" s="776"/>
      <c r="E18" s="776"/>
      <c r="F18" s="776"/>
      <c r="G18" s="776"/>
      <c r="H18" s="776"/>
      <c r="I18" s="776"/>
      <c r="J18" s="362"/>
      <c r="K18" s="363"/>
    </row>
    <row r="19" spans="1:11" s="364" customFormat="1" ht="18" customHeight="1">
      <c r="A19" s="361" t="s">
        <v>371</v>
      </c>
      <c r="B19" s="776" t="s">
        <v>484</v>
      </c>
      <c r="C19" s="776"/>
      <c r="D19" s="776"/>
      <c r="E19" s="776"/>
      <c r="F19" s="776"/>
      <c r="G19" s="776"/>
      <c r="H19" s="776"/>
      <c r="I19" s="776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1" t="s">
        <v>320</v>
      </c>
      <c r="B21" s="781"/>
      <c r="C21" s="781"/>
      <c r="D21" s="781"/>
      <c r="E21" s="781"/>
      <c r="F21" s="781"/>
      <c r="G21" s="781"/>
      <c r="H21" s="781"/>
      <c r="I21" s="781"/>
    </row>
    <row r="22" spans="1:11" s="353" customFormat="1" ht="15" customHeight="1">
      <c r="A22" s="782" t="s">
        <v>349</v>
      </c>
      <c r="B22" s="782"/>
      <c r="C22" s="782"/>
      <c r="D22" s="782"/>
      <c r="E22" s="782"/>
      <c r="F22" s="782"/>
      <c r="G22" s="782"/>
      <c r="H22" s="782"/>
      <c r="I22" s="782"/>
    </row>
    <row r="23" spans="1:11" s="353" customFormat="1" ht="15" customHeight="1">
      <c r="A23" s="354"/>
      <c r="B23" s="783" t="s">
        <v>462</v>
      </c>
      <c r="C23" s="783"/>
      <c r="D23" s="783"/>
      <c r="E23" s="783"/>
      <c r="F23" s="783"/>
      <c r="G23" s="783"/>
      <c r="H23" s="783"/>
      <c r="I23" s="783"/>
    </row>
    <row r="24" spans="1:11" s="353" customFormat="1" ht="15" customHeight="1">
      <c r="A24" s="367" t="s">
        <v>116</v>
      </c>
      <c r="B24" s="780" t="s">
        <v>397</v>
      </c>
      <c r="C24" s="780"/>
      <c r="D24" s="780"/>
      <c r="E24" s="780"/>
      <c r="F24" s="780"/>
      <c r="G24" s="780"/>
      <c r="H24" s="780"/>
      <c r="I24" s="780"/>
    </row>
    <row r="25" spans="1:11" s="353" customFormat="1" ht="15.95" customHeight="1">
      <c r="A25" s="368"/>
      <c r="B25" s="771" t="s">
        <v>531</v>
      </c>
      <c r="C25" s="771"/>
      <c r="D25" s="771"/>
      <c r="E25" s="357" t="s">
        <v>338</v>
      </c>
      <c r="F25" s="771" t="s">
        <v>528</v>
      </c>
      <c r="G25" s="771"/>
      <c r="H25" s="771"/>
      <c r="I25" s="771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9" t="s">
        <v>339</v>
      </c>
      <c r="C27" s="779"/>
      <c r="D27" s="779"/>
      <c r="E27" s="779"/>
      <c r="F27" s="759" t="s">
        <v>527</v>
      </c>
      <c r="G27" s="759"/>
      <c r="H27" s="759"/>
      <c r="I27" s="759"/>
    </row>
    <row r="28" spans="1:11" s="353" customFormat="1" ht="13.5" customHeight="1">
      <c r="A28" s="368"/>
      <c r="B28" s="778" t="s">
        <v>340</v>
      </c>
      <c r="C28" s="778"/>
      <c r="D28" s="778"/>
      <c r="E28" s="759" t="s">
        <v>528</v>
      </c>
      <c r="F28" s="759"/>
      <c r="G28" s="759"/>
      <c r="H28" s="759"/>
      <c r="I28" s="759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6" t="s">
        <v>341</v>
      </c>
      <c r="C30" s="776"/>
      <c r="D30" s="776"/>
      <c r="E30" s="776"/>
      <c r="F30" s="776"/>
      <c r="G30" s="776"/>
      <c r="H30" s="776"/>
      <c r="I30" s="776"/>
    </row>
    <row r="31" spans="1:11" s="353" customFormat="1" ht="15" customHeight="1">
      <c r="A31" s="355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11" s="353" customFormat="1" ht="18.75" customHeight="1">
      <c r="A32" s="355"/>
      <c r="B32" s="778" t="s">
        <v>351</v>
      </c>
      <c r="C32" s="778"/>
      <c r="D32" s="778"/>
      <c r="E32" s="778"/>
      <c r="F32" s="778"/>
      <c r="G32" s="778"/>
      <c r="H32" s="778"/>
      <c r="I32" s="778"/>
    </row>
    <row r="33" spans="1:11" s="353" customFormat="1" ht="99.75" customHeight="1">
      <c r="A33" s="355" t="s">
        <v>115</v>
      </c>
      <c r="B33" s="776" t="s">
        <v>521</v>
      </c>
      <c r="C33" s="776"/>
      <c r="D33" s="776"/>
      <c r="E33" s="776"/>
      <c r="F33" s="776"/>
      <c r="G33" s="776"/>
      <c r="H33" s="776"/>
      <c r="I33" s="776"/>
    </row>
    <row r="34" spans="1:11" s="353" customFormat="1" ht="12.6" customHeight="1">
      <c r="A34" s="355" t="s">
        <v>148</v>
      </c>
      <c r="B34" s="773" t="s">
        <v>483</v>
      </c>
      <c r="C34" s="773"/>
      <c r="D34" s="773"/>
      <c r="E34" s="773"/>
      <c r="F34" s="773"/>
      <c r="G34" s="773"/>
      <c r="H34" s="773"/>
      <c r="I34" s="773"/>
    </row>
    <row r="35" spans="1:11" s="364" customFormat="1" ht="57.6" customHeight="1">
      <c r="A35" s="361" t="s">
        <v>157</v>
      </c>
      <c r="B35" s="776" t="s">
        <v>486</v>
      </c>
      <c r="C35" s="776"/>
      <c r="D35" s="776"/>
      <c r="E35" s="776"/>
      <c r="F35" s="776"/>
      <c r="G35" s="776"/>
      <c r="H35" s="776"/>
      <c r="I35" s="776"/>
      <c r="J35" s="362"/>
      <c r="K35" s="363"/>
    </row>
    <row r="36" spans="1:11" s="364" customFormat="1" ht="154.5" customHeight="1">
      <c r="A36" s="361" t="s">
        <v>216</v>
      </c>
      <c r="B36" s="776" t="s">
        <v>491</v>
      </c>
      <c r="C36" s="776"/>
      <c r="D36" s="776"/>
      <c r="E36" s="776"/>
      <c r="F36" s="776"/>
      <c r="G36" s="776"/>
      <c r="H36" s="776"/>
      <c r="I36" s="776"/>
      <c r="J36" s="362"/>
      <c r="K36" s="363"/>
    </row>
    <row r="37" spans="1:11" s="364" customFormat="1" ht="27" customHeight="1">
      <c r="A37" s="361" t="s">
        <v>227</v>
      </c>
      <c r="B37" s="776" t="s">
        <v>460</v>
      </c>
      <c r="C37" s="776"/>
      <c r="D37" s="776"/>
      <c r="E37" s="776"/>
      <c r="F37" s="776"/>
      <c r="G37" s="776"/>
      <c r="H37" s="776"/>
      <c r="I37" s="776"/>
      <c r="J37" s="362"/>
      <c r="K37" s="363"/>
    </row>
    <row r="38" spans="1:11" s="364" customFormat="1" ht="24" customHeight="1">
      <c r="A38" s="361" t="s">
        <v>370</v>
      </c>
      <c r="B38" s="776" t="s">
        <v>461</v>
      </c>
      <c r="C38" s="776"/>
      <c r="D38" s="776"/>
      <c r="E38" s="776"/>
      <c r="F38" s="776"/>
      <c r="G38" s="776"/>
      <c r="H38" s="776"/>
      <c r="I38" s="776"/>
      <c r="J38" s="362"/>
      <c r="K38" s="363"/>
    </row>
    <row r="39" spans="1:11" s="364" customFormat="1" ht="24" customHeight="1">
      <c r="A39" s="361" t="s">
        <v>371</v>
      </c>
      <c r="B39" s="776" t="s">
        <v>485</v>
      </c>
      <c r="C39" s="776"/>
      <c r="D39" s="776"/>
      <c r="E39" s="776"/>
      <c r="F39" s="776"/>
      <c r="G39" s="776"/>
      <c r="H39" s="776"/>
      <c r="I39" s="776"/>
      <c r="J39" s="362"/>
      <c r="K39" s="363"/>
    </row>
    <row r="40" spans="1:11" s="364" customFormat="1" ht="13.5" customHeight="1">
      <c r="A40" s="361"/>
      <c r="B40" s="774" t="s">
        <v>381</v>
      </c>
      <c r="C40" s="774"/>
      <c r="D40" s="774"/>
      <c r="E40" s="775" t="str">
        <f>IF(B5="","",B5)</f>
        <v>„Dolina rzeki Grabi”</v>
      </c>
      <c r="F40" s="775"/>
      <c r="G40" s="775"/>
      <c r="H40" s="775"/>
      <c r="I40" s="775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7" t="s">
        <v>373</v>
      </c>
      <c r="B42" s="777"/>
      <c r="C42" s="777"/>
      <c r="D42" s="777"/>
      <c r="E42" s="777"/>
      <c r="F42" s="777"/>
      <c r="G42" s="777"/>
      <c r="H42" s="777"/>
      <c r="I42" s="777"/>
      <c r="J42" s="370"/>
      <c r="K42" s="370"/>
    </row>
    <row r="43" spans="1:11" s="353" customFormat="1" ht="21" customHeight="1">
      <c r="A43" s="372"/>
      <c r="B43" s="778" t="s">
        <v>463</v>
      </c>
      <c r="C43" s="778"/>
      <c r="D43" s="778"/>
      <c r="E43" s="778"/>
      <c r="F43" s="778"/>
      <c r="G43" s="778"/>
      <c r="H43" s="778"/>
      <c r="I43" s="778"/>
    </row>
    <row r="44" spans="1:11" s="353" customFormat="1" ht="30.75" customHeight="1">
      <c r="A44" s="365" t="s">
        <v>116</v>
      </c>
      <c r="B44" s="776" t="s">
        <v>276</v>
      </c>
      <c r="C44" s="776"/>
      <c r="D44" s="776"/>
      <c r="E44" s="776"/>
      <c r="F44" s="776"/>
      <c r="G44" s="776"/>
      <c r="H44" s="776"/>
      <c r="I44" s="776"/>
    </row>
    <row r="45" spans="1:11" s="353" customFormat="1" ht="31.5" customHeight="1">
      <c r="A45" s="365" t="s">
        <v>113</v>
      </c>
      <c r="B45" s="776" t="s">
        <v>299</v>
      </c>
      <c r="C45" s="776"/>
      <c r="D45" s="776"/>
      <c r="E45" s="776"/>
      <c r="F45" s="776"/>
      <c r="G45" s="776"/>
      <c r="H45" s="776"/>
      <c r="I45" s="776"/>
    </row>
    <row r="46" spans="1:11" s="353" customFormat="1" ht="46.5" customHeight="1">
      <c r="A46" s="365" t="s">
        <v>114</v>
      </c>
      <c r="B46" s="776" t="s">
        <v>492</v>
      </c>
      <c r="C46" s="776"/>
      <c r="D46" s="776"/>
      <c r="E46" s="776"/>
      <c r="F46" s="776"/>
      <c r="G46" s="776"/>
      <c r="H46" s="776"/>
      <c r="I46" s="776"/>
    </row>
    <row r="47" spans="1:11" s="353" customFormat="1" ht="98.25" customHeight="1">
      <c r="A47" s="365" t="s">
        <v>115</v>
      </c>
      <c r="B47" s="776" t="s">
        <v>522</v>
      </c>
      <c r="C47" s="776"/>
      <c r="D47" s="776"/>
      <c r="E47" s="776"/>
      <c r="F47" s="776"/>
      <c r="G47" s="776"/>
      <c r="H47" s="776"/>
      <c r="I47" s="776"/>
    </row>
    <row r="48" spans="1:11" s="353" customFormat="1" ht="19.5" customHeight="1">
      <c r="A48" s="361" t="s">
        <v>148</v>
      </c>
      <c r="B48" s="776" t="s">
        <v>483</v>
      </c>
      <c r="C48" s="776"/>
      <c r="D48" s="776"/>
      <c r="E48" s="776"/>
      <c r="F48" s="776"/>
      <c r="G48" s="776"/>
      <c r="H48" s="776"/>
      <c r="I48" s="776"/>
    </row>
    <row r="49" spans="1:11" s="364" customFormat="1" ht="63" customHeight="1">
      <c r="A49" s="361" t="s">
        <v>157</v>
      </c>
      <c r="B49" s="776" t="s">
        <v>486</v>
      </c>
      <c r="C49" s="776"/>
      <c r="D49" s="776"/>
      <c r="E49" s="776"/>
      <c r="F49" s="776"/>
      <c r="G49" s="776"/>
      <c r="H49" s="776"/>
      <c r="I49" s="776"/>
      <c r="J49" s="362"/>
      <c r="K49" s="363"/>
    </row>
    <row r="50" spans="1:11" s="364" customFormat="1" ht="153.75" customHeight="1">
      <c r="A50" s="361" t="s">
        <v>216</v>
      </c>
      <c r="B50" s="776" t="s">
        <v>493</v>
      </c>
      <c r="C50" s="776"/>
      <c r="D50" s="776"/>
      <c r="E50" s="776"/>
      <c r="F50" s="776"/>
      <c r="G50" s="776"/>
      <c r="H50" s="776"/>
      <c r="I50" s="776"/>
      <c r="J50" s="362"/>
      <c r="K50" s="363"/>
    </row>
    <row r="51" spans="1:11" s="364" customFormat="1" ht="34.5" customHeight="1">
      <c r="A51" s="361" t="s">
        <v>227</v>
      </c>
      <c r="B51" s="776" t="s">
        <v>460</v>
      </c>
      <c r="C51" s="776"/>
      <c r="D51" s="776"/>
      <c r="E51" s="776"/>
      <c r="F51" s="776"/>
      <c r="G51" s="776"/>
      <c r="H51" s="776"/>
      <c r="I51" s="776"/>
      <c r="J51" s="362"/>
      <c r="K51" s="363"/>
    </row>
    <row r="52" spans="1:11" s="364" customFormat="1" ht="28.5" customHeight="1">
      <c r="A52" s="361" t="s">
        <v>370</v>
      </c>
      <c r="B52" s="776" t="s">
        <v>461</v>
      </c>
      <c r="C52" s="776"/>
      <c r="D52" s="776"/>
      <c r="E52" s="776"/>
      <c r="F52" s="776"/>
      <c r="G52" s="776"/>
      <c r="H52" s="776"/>
      <c r="I52" s="776"/>
      <c r="J52" s="362"/>
      <c r="K52" s="363"/>
    </row>
    <row r="53" spans="1:11" s="364" customFormat="1">
      <c r="A53" s="361" t="s">
        <v>371</v>
      </c>
      <c r="B53" s="776" t="s">
        <v>481</v>
      </c>
      <c r="C53" s="776"/>
      <c r="D53" s="776"/>
      <c r="E53" s="776"/>
      <c r="F53" s="776"/>
      <c r="G53" s="776"/>
      <c r="H53" s="776"/>
      <c r="I53" s="776"/>
      <c r="J53" s="362"/>
      <c r="K53" s="363"/>
    </row>
    <row r="54" spans="1:11" s="364" customFormat="1" ht="15" customHeight="1">
      <c r="A54" s="361"/>
      <c r="B54" s="773" t="s">
        <v>464</v>
      </c>
      <c r="C54" s="773"/>
      <c r="D54" s="77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74" t="s">
        <v>381</v>
      </c>
      <c r="C55" s="774"/>
      <c r="D55" s="774"/>
      <c r="E55" s="775" t="str">
        <f>IF(B5="","",B5)</f>
        <v>„Dolina rzeki Grabi”</v>
      </c>
      <c r="F55" s="775"/>
      <c r="G55" s="775"/>
      <c r="H55" s="775"/>
      <c r="I55" s="775"/>
      <c r="J55" s="362"/>
      <c r="K55" s="363"/>
    </row>
    <row r="56" spans="1:11" s="364" customFormat="1" ht="14.25" customHeight="1">
      <c r="A56" s="361"/>
      <c r="B56" s="774" t="s">
        <v>380</v>
      </c>
      <c r="C56" s="774"/>
      <c r="D56" s="774"/>
      <c r="E56" s="775" t="s">
        <v>532</v>
      </c>
      <c r="F56" s="775"/>
      <c r="G56" s="775"/>
      <c r="H56" s="775"/>
      <c r="I56" s="77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F79" sqref="F7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0" t="s">
        <v>302</v>
      </c>
      <c r="B2" s="800"/>
      <c r="C2" s="800"/>
      <c r="D2" s="800"/>
      <c r="E2" s="800"/>
      <c r="F2" s="800"/>
      <c r="G2" s="800"/>
      <c r="H2" s="800"/>
      <c r="I2" s="800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6"/>
      <c r="B4" s="796"/>
      <c r="C4" s="796"/>
      <c r="D4" s="796"/>
      <c r="E4" s="796"/>
      <c r="F4" s="796"/>
      <c r="G4" s="796"/>
      <c r="H4" s="796"/>
      <c r="I4" s="796"/>
      <c r="J4" s="347"/>
      <c r="K4" s="347"/>
    </row>
    <row r="5" spans="1:11" s="157" customFormat="1" ht="5.45" customHeight="1">
      <c r="A5" s="796"/>
      <c r="B5" s="796"/>
      <c r="C5" s="796"/>
      <c r="D5" s="796"/>
      <c r="E5" s="796"/>
      <c r="F5" s="796"/>
      <c r="G5" s="796"/>
      <c r="H5" s="796"/>
      <c r="I5" s="796"/>
      <c r="J5" s="347"/>
      <c r="K5" s="347"/>
    </row>
    <row r="6" spans="1:11" s="157" customFormat="1" ht="20.100000000000001" customHeight="1">
      <c r="A6" s="797" t="s">
        <v>451</v>
      </c>
      <c r="B6" s="797"/>
      <c r="C6" s="797"/>
      <c r="D6" s="797"/>
      <c r="E6" s="797"/>
      <c r="F6" s="797"/>
      <c r="G6" s="797"/>
      <c r="H6" s="797"/>
      <c r="I6" s="797"/>
      <c r="J6" s="347"/>
      <c r="K6" s="347"/>
    </row>
    <row r="7" spans="1:11" s="157" customFormat="1" ht="17.100000000000001" customHeight="1">
      <c r="A7" s="801" t="s">
        <v>377</v>
      </c>
      <c r="B7" s="801"/>
      <c r="C7" s="801"/>
      <c r="D7" s="801"/>
      <c r="E7" s="801"/>
      <c r="F7" s="801"/>
      <c r="G7" s="801"/>
      <c r="H7" s="801"/>
      <c r="I7" s="801"/>
      <c r="J7" s="347"/>
      <c r="K7" s="347"/>
    </row>
    <row r="8" spans="1:11" s="157" customFormat="1" ht="15" customHeight="1">
      <c r="A8" s="795" t="s">
        <v>402</v>
      </c>
      <c r="B8" s="795"/>
      <c r="C8" s="795"/>
      <c r="D8" s="795"/>
      <c r="E8" s="795"/>
      <c r="F8" s="795"/>
      <c r="G8" s="795"/>
      <c r="H8" s="795"/>
      <c r="I8" s="795"/>
      <c r="J8" s="347"/>
      <c r="K8" s="347"/>
    </row>
    <row r="9" spans="1:11" s="157" customFormat="1" ht="39.950000000000003" customHeight="1">
      <c r="A9" s="796"/>
      <c r="B9" s="796"/>
      <c r="C9" s="796"/>
      <c r="D9" s="796"/>
      <c r="E9" s="796"/>
      <c r="F9" s="796"/>
      <c r="G9" s="796"/>
      <c r="H9" s="796"/>
      <c r="I9" s="796"/>
      <c r="J9" s="347"/>
      <c r="K9" s="347"/>
    </row>
    <row r="10" spans="1:11" s="157" customFormat="1" ht="3.6" customHeight="1">
      <c r="A10" s="796"/>
      <c r="B10" s="796"/>
      <c r="C10" s="796"/>
      <c r="D10" s="796"/>
      <c r="E10" s="796"/>
      <c r="F10" s="796"/>
      <c r="G10" s="796"/>
      <c r="H10" s="796"/>
      <c r="I10" s="796"/>
      <c r="J10" s="347"/>
      <c r="K10" s="347"/>
    </row>
    <row r="11" spans="1:11" s="157" customFormat="1" ht="15.6" customHeight="1">
      <c r="A11" s="794" t="s">
        <v>46</v>
      </c>
      <c r="B11" s="794"/>
      <c r="C11" s="794"/>
      <c r="D11" s="794"/>
      <c r="E11" s="794"/>
      <c r="F11" s="794"/>
      <c r="G11" s="794"/>
      <c r="H11" s="794"/>
      <c r="I11" s="794"/>
      <c r="J11" s="347"/>
      <c r="K11" s="347"/>
    </row>
    <row r="12" spans="1:11" s="157" customFormat="1" ht="14.1" customHeight="1">
      <c r="A12" s="795" t="s">
        <v>39</v>
      </c>
      <c r="B12" s="795"/>
      <c r="C12" s="795"/>
      <c r="D12" s="795"/>
      <c r="E12" s="795"/>
      <c r="F12" s="795"/>
      <c r="G12" s="795"/>
      <c r="H12" s="795"/>
      <c r="I12" s="795"/>
      <c r="J12" s="347"/>
      <c r="K12" s="347"/>
    </row>
    <row r="13" spans="1:11" s="157" customFormat="1" ht="20.100000000000001" customHeight="1">
      <c r="A13" s="796"/>
      <c r="B13" s="796"/>
      <c r="C13" s="796"/>
      <c r="D13" s="796"/>
      <c r="E13" s="796"/>
      <c r="F13" s="796"/>
      <c r="G13" s="796"/>
      <c r="H13" s="796"/>
      <c r="I13" s="796"/>
      <c r="J13" s="347"/>
      <c r="K13" s="347"/>
    </row>
    <row r="14" spans="1:11" s="157" customFormat="1" ht="9.9499999999999993" customHeight="1">
      <c r="A14" s="796"/>
      <c r="B14" s="796"/>
      <c r="C14" s="796"/>
      <c r="D14" s="796"/>
      <c r="E14" s="796"/>
      <c r="F14" s="796"/>
      <c r="G14" s="796"/>
      <c r="H14" s="796"/>
      <c r="I14" s="796"/>
      <c r="J14" s="347"/>
      <c r="K14" s="347"/>
    </row>
    <row r="15" spans="1:11" s="157" customFormat="1" ht="9.9499999999999993" customHeight="1">
      <c r="A15" s="797" t="s">
        <v>288</v>
      </c>
      <c r="B15" s="797"/>
      <c r="C15" s="797"/>
      <c r="D15" s="797"/>
      <c r="E15" s="797"/>
      <c r="F15" s="797"/>
      <c r="G15" s="797"/>
      <c r="H15" s="797"/>
      <c r="I15" s="797"/>
      <c r="J15" s="347"/>
      <c r="K15" s="347"/>
    </row>
    <row r="16" spans="1:11" s="159" customFormat="1" ht="17.100000000000001" customHeight="1">
      <c r="A16" s="798" t="s">
        <v>173</v>
      </c>
      <c r="B16" s="798"/>
      <c r="C16" s="798"/>
      <c r="D16" s="798"/>
      <c r="E16" s="798"/>
      <c r="F16" s="798"/>
      <c r="G16" s="798"/>
      <c r="H16" s="798"/>
      <c r="I16" s="798"/>
      <c r="J16" s="234"/>
      <c r="K16" s="234"/>
    </row>
    <row r="17" spans="1:11" s="157" customFormat="1" ht="39.950000000000003" customHeight="1">
      <c r="A17" s="796"/>
      <c r="B17" s="796"/>
      <c r="C17" s="796"/>
      <c r="D17" s="796"/>
      <c r="E17" s="796"/>
      <c r="F17" s="796"/>
      <c r="G17" s="796"/>
      <c r="H17" s="796"/>
      <c r="I17" s="796"/>
      <c r="J17" s="347"/>
      <c r="K17" s="347"/>
    </row>
    <row r="18" spans="1:11" s="157" customFormat="1" ht="9.9499999999999993" customHeight="1">
      <c r="A18" s="796"/>
      <c r="B18" s="796"/>
      <c r="C18" s="796"/>
      <c r="D18" s="796"/>
      <c r="E18" s="796"/>
      <c r="F18" s="796"/>
      <c r="G18" s="796"/>
      <c r="H18" s="796"/>
      <c r="I18" s="796"/>
      <c r="J18" s="347"/>
      <c r="K18" s="347"/>
    </row>
    <row r="19" spans="1:11" s="157" customFormat="1" ht="10.5" customHeight="1">
      <c r="A19" s="794" t="s">
        <v>47</v>
      </c>
      <c r="B19" s="794"/>
      <c r="C19" s="794"/>
      <c r="D19" s="794"/>
      <c r="E19" s="794"/>
      <c r="F19" s="794"/>
      <c r="G19" s="794"/>
      <c r="H19" s="794"/>
      <c r="I19" s="794"/>
      <c r="J19" s="347"/>
      <c r="K19" s="347"/>
    </row>
    <row r="20" spans="1:11" s="231" customFormat="1" ht="33.6" customHeight="1">
      <c r="A20" s="799" t="s">
        <v>400</v>
      </c>
      <c r="B20" s="799"/>
      <c r="C20" s="799"/>
      <c r="D20" s="799"/>
      <c r="E20" s="799"/>
      <c r="F20" s="799"/>
      <c r="G20" s="799"/>
      <c r="H20" s="799"/>
      <c r="I20" s="799"/>
      <c r="J20" s="250"/>
      <c r="K20" s="250"/>
    </row>
    <row r="21" spans="1:11" s="157" customFormat="1" ht="9.9499999999999993" customHeight="1">
      <c r="A21" s="799"/>
      <c r="B21" s="799"/>
      <c r="C21" s="799"/>
      <c r="D21" s="799"/>
      <c r="E21" s="799"/>
      <c r="F21" s="799"/>
      <c r="G21" s="799"/>
      <c r="H21" s="799"/>
      <c r="I21" s="799"/>
      <c r="J21" s="347"/>
      <c r="K21" s="347"/>
    </row>
    <row r="22" spans="1:11" s="157" customFormat="1" ht="54.75" customHeight="1">
      <c r="A22" s="796"/>
      <c r="B22" s="796"/>
      <c r="C22" s="796"/>
      <c r="D22" s="796"/>
      <c r="E22" s="376"/>
      <c r="F22" s="796"/>
      <c r="G22" s="796"/>
      <c r="H22" s="796"/>
      <c r="I22" s="796"/>
      <c r="J22" s="347"/>
      <c r="K22" s="347"/>
    </row>
    <row r="23" spans="1:11" s="157" customFormat="1" ht="39" customHeight="1">
      <c r="A23" s="793" t="s">
        <v>281</v>
      </c>
      <c r="B23" s="793"/>
      <c r="C23" s="793"/>
      <c r="D23" s="793"/>
      <c r="E23" s="376"/>
      <c r="F23" s="793" t="s">
        <v>378</v>
      </c>
      <c r="G23" s="793"/>
      <c r="H23" s="793"/>
      <c r="I23" s="793"/>
      <c r="J23" s="347"/>
      <c r="K23" s="347"/>
    </row>
    <row r="24" spans="1:11" s="157" customFormat="1" ht="16.350000000000001" customHeight="1">
      <c r="A24" s="377"/>
      <c r="B24" s="789" t="s">
        <v>403</v>
      </c>
      <c r="C24" s="790"/>
      <c r="D24" s="790"/>
      <c r="E24" s="79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1" t="s">
        <v>283</v>
      </c>
      <c r="B25" s="791"/>
      <c r="C25" s="791"/>
      <c r="D25" s="791"/>
      <c r="E25" s="791"/>
      <c r="F25" s="791"/>
      <c r="G25" s="791"/>
      <c r="H25" s="791"/>
      <c r="I25" s="791"/>
      <c r="J25" s="347"/>
      <c r="K25" s="347"/>
    </row>
    <row r="26" spans="1:11" s="157" customFormat="1" ht="15" customHeight="1">
      <c r="A26" s="770" t="s">
        <v>369</v>
      </c>
      <c r="B26" s="770"/>
      <c r="C26" s="770"/>
      <c r="D26" s="770"/>
      <c r="E26" s="770"/>
      <c r="F26" s="770"/>
      <c r="G26" s="770"/>
      <c r="H26" s="770"/>
      <c r="I26" s="770"/>
    </row>
    <row r="27" spans="1:11" s="157" customFormat="1" ht="55.5" customHeight="1">
      <c r="A27" s="345"/>
      <c r="B27" s="761" t="s">
        <v>489</v>
      </c>
      <c r="C27" s="792"/>
      <c r="D27" s="792"/>
      <c r="E27" s="792"/>
      <c r="F27" s="792"/>
      <c r="G27" s="792"/>
      <c r="H27" s="792"/>
      <c r="I27" s="792"/>
    </row>
    <row r="28" spans="1:11" s="157" customFormat="1" ht="15" customHeight="1">
      <c r="A28" s="342" t="s">
        <v>116</v>
      </c>
      <c r="B28" s="752" t="s">
        <v>395</v>
      </c>
      <c r="C28" s="752"/>
      <c r="D28" s="752"/>
      <c r="E28" s="752"/>
      <c r="F28" s="752"/>
      <c r="G28" s="752"/>
      <c r="H28" s="752"/>
      <c r="I28" s="752"/>
    </row>
    <row r="29" spans="1:11" s="157" customFormat="1" ht="30" customHeight="1">
      <c r="A29" s="346"/>
      <c r="B29" s="759" t="str">
        <f>B_VII!B5</f>
        <v>„Dolina rzeki Grabi”</v>
      </c>
      <c r="C29" s="771"/>
      <c r="D29" s="771"/>
      <c r="E29" s="225" t="s">
        <v>338</v>
      </c>
      <c r="F29" s="771" t="str">
        <f>B_VII!F5</f>
        <v>Plac 11 Listopada 1, 98-100 Łask</v>
      </c>
      <c r="G29" s="771"/>
      <c r="H29" s="771"/>
      <c r="I29" s="771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7" t="s">
        <v>339</v>
      </c>
      <c r="C31" s="757"/>
      <c r="D31" s="757"/>
      <c r="E31" s="757"/>
      <c r="F31" s="759" t="str">
        <f>B_VII!F7</f>
        <v>lgd@dolinagrabi.pl</v>
      </c>
      <c r="G31" s="759"/>
      <c r="H31" s="759"/>
      <c r="I31" s="759"/>
    </row>
    <row r="32" spans="1:11" s="157" customFormat="1" ht="15.95" customHeight="1">
      <c r="A32" s="346"/>
      <c r="B32" s="761" t="s">
        <v>340</v>
      </c>
      <c r="C32" s="761"/>
      <c r="D32" s="761"/>
      <c r="E32" s="759" t="str">
        <f>B_VII!E8</f>
        <v>Plac 11 Listopada 1, 98-100 Łask</v>
      </c>
      <c r="F32" s="759"/>
      <c r="G32" s="759"/>
      <c r="H32" s="759"/>
      <c r="I32" s="759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9" t="str">
        <f>B_VII!B11</f>
        <v>nie dotyczy</v>
      </c>
      <c r="C35" s="759"/>
      <c r="D35" s="759"/>
      <c r="E35" s="759"/>
      <c r="F35" s="759"/>
      <c r="G35" s="759"/>
      <c r="H35" s="759"/>
      <c r="I35" s="759"/>
    </row>
    <row r="36" spans="1:11" s="157" customFormat="1" ht="18.75" customHeight="1">
      <c r="A36" s="341"/>
      <c r="B36" s="761" t="s">
        <v>404</v>
      </c>
      <c r="C36" s="761"/>
      <c r="D36" s="761"/>
      <c r="E36" s="761"/>
      <c r="F36" s="761"/>
      <c r="G36" s="761"/>
      <c r="H36" s="761"/>
      <c r="I36" s="761"/>
    </row>
    <row r="37" spans="1:11" s="157" customFormat="1" ht="130.5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61.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57.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4.6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2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35.8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70" t="s">
        <v>349</v>
      </c>
      <c r="B44" s="770"/>
      <c r="C44" s="770"/>
      <c r="D44" s="770"/>
      <c r="E44" s="770"/>
      <c r="F44" s="770"/>
      <c r="G44" s="770"/>
      <c r="H44" s="770"/>
      <c r="I44" s="770"/>
    </row>
    <row r="45" spans="1:11" s="157" customFormat="1" ht="15" customHeight="1">
      <c r="A45" s="345"/>
      <c r="B45" s="772" t="s">
        <v>277</v>
      </c>
      <c r="C45" s="772"/>
      <c r="D45" s="772"/>
      <c r="E45" s="772"/>
      <c r="F45" s="772"/>
      <c r="G45" s="772"/>
      <c r="H45" s="772"/>
      <c r="I45" s="772"/>
    </row>
    <row r="46" spans="1:11" s="157" customFormat="1" ht="15" customHeight="1">
      <c r="A46" s="342" t="s">
        <v>116</v>
      </c>
      <c r="B46" s="788" t="s">
        <v>530</v>
      </c>
      <c r="C46" s="788"/>
      <c r="D46" s="788"/>
      <c r="E46" s="788"/>
      <c r="F46" s="788"/>
      <c r="G46" s="788"/>
      <c r="H46" s="788"/>
      <c r="I46" s="788"/>
    </row>
    <row r="47" spans="1:11" s="157" customFormat="1" ht="15.95" customHeight="1">
      <c r="A47" s="346"/>
      <c r="B47" s="771" t="s">
        <v>531</v>
      </c>
      <c r="C47" s="771"/>
      <c r="D47" s="771"/>
      <c r="E47" s="225" t="s">
        <v>338</v>
      </c>
      <c r="F47" s="771" t="s">
        <v>528</v>
      </c>
      <c r="G47" s="771"/>
      <c r="H47" s="771"/>
      <c r="I47" s="771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7" t="s">
        <v>339</v>
      </c>
      <c r="C49" s="757"/>
      <c r="D49" s="757"/>
      <c r="E49" s="757"/>
      <c r="F49" s="759" t="s">
        <v>527</v>
      </c>
      <c r="G49" s="759"/>
      <c r="H49" s="759"/>
      <c r="I49" s="759"/>
    </row>
    <row r="50" spans="1:11" s="157" customFormat="1" ht="15.95" customHeight="1">
      <c r="A50" s="346"/>
      <c r="B50" s="761" t="s">
        <v>340</v>
      </c>
      <c r="C50" s="761"/>
      <c r="D50" s="761"/>
      <c r="E50" s="759" t="s">
        <v>528</v>
      </c>
      <c r="F50" s="759"/>
      <c r="G50" s="759"/>
      <c r="H50" s="759"/>
      <c r="I50" s="759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9" t="s">
        <v>529</v>
      </c>
      <c r="C53" s="759"/>
      <c r="D53" s="759"/>
      <c r="E53" s="759"/>
      <c r="F53" s="759"/>
      <c r="G53" s="759"/>
      <c r="H53" s="759"/>
      <c r="I53" s="759"/>
    </row>
    <row r="54" spans="1:11" s="157" customFormat="1" ht="18.75" customHeight="1">
      <c r="A54" s="341"/>
      <c r="B54" s="761" t="s">
        <v>351</v>
      </c>
      <c r="C54" s="761"/>
      <c r="D54" s="761"/>
      <c r="E54" s="761"/>
      <c r="F54" s="761"/>
      <c r="G54" s="761"/>
      <c r="H54" s="761"/>
      <c r="I54" s="761"/>
    </row>
    <row r="55" spans="1:11" s="157" customFormat="1" ht="97.5" customHeight="1">
      <c r="A55" s="341" t="s">
        <v>115</v>
      </c>
      <c r="B55" s="739" t="s">
        <v>523</v>
      </c>
      <c r="C55" s="739"/>
      <c r="D55" s="739"/>
      <c r="E55" s="739"/>
      <c r="F55" s="739"/>
      <c r="G55" s="739"/>
      <c r="H55" s="739"/>
      <c r="I55" s="73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58.25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32.2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69" t="s">
        <v>373</v>
      </c>
      <c r="B61" s="769"/>
      <c r="C61" s="769"/>
      <c r="D61" s="769"/>
      <c r="E61" s="769"/>
      <c r="F61" s="769"/>
      <c r="G61" s="769"/>
      <c r="H61" s="769"/>
      <c r="I61" s="769"/>
      <c r="J61" s="234"/>
      <c r="K61" s="234"/>
    </row>
    <row r="62" spans="1:11" s="157" customFormat="1" ht="21" customHeight="1">
      <c r="A62" s="344"/>
      <c r="B62" s="761" t="s">
        <v>463</v>
      </c>
      <c r="C62" s="761"/>
      <c r="D62" s="761"/>
      <c r="E62" s="761"/>
      <c r="F62" s="761"/>
      <c r="G62" s="761"/>
      <c r="H62" s="761"/>
      <c r="I62" s="761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2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787" t="s">
        <v>380</v>
      </c>
      <c r="C73" s="787"/>
      <c r="D73" s="787"/>
      <c r="E73" s="775" t="s">
        <v>533</v>
      </c>
      <c r="F73" s="775"/>
      <c r="G73" s="775"/>
      <c r="H73" s="775"/>
      <c r="I73" s="775"/>
      <c r="J73" s="156"/>
      <c r="K73" s="378"/>
    </row>
    <row r="74" spans="1:11" s="379" customFormat="1" ht="14.25" customHeight="1">
      <c r="A74" s="155"/>
      <c r="B74" s="787" t="s">
        <v>381</v>
      </c>
      <c r="C74" s="787"/>
      <c r="D74" s="787"/>
      <c r="E74" s="775" t="str">
        <f>IF(B29="","",B29)</f>
        <v>„Dolina rzeki Grabi”</v>
      </c>
      <c r="F74" s="775"/>
      <c r="G74" s="775"/>
      <c r="H74" s="775"/>
      <c r="I74" s="77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2023-01-30T08:29:24Z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