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Zduńska Wola" sheetId="1" r:id="rId1"/>
  </sheets>
  <definedNames/>
  <calcPr fullCalcOnLoad="1"/>
</workbook>
</file>

<file path=xl/sharedStrings.xml><?xml version="1.0" encoding="utf-8"?>
<sst xmlns="http://schemas.openxmlformats.org/spreadsheetml/2006/main" count="240" uniqueCount="97">
  <si>
    <t>Przedsiębiorstwo Komunikacji Samochodowej</t>
  </si>
  <si>
    <t>w Bełchatowie Spółka z o.o.</t>
  </si>
  <si>
    <t>Niedyszyna 40, 97-400 Bełchatów</t>
  </si>
  <si>
    <t>adres do koresp. ul. Przemysłowa 2, 97-400 Bełchatów</t>
  </si>
  <si>
    <t>NIP 769-050-21-99  REGON 000866886</t>
  </si>
  <si>
    <t>TEL. 44/ 633-41-34</t>
  </si>
  <si>
    <t>Numer linii: 923033 U</t>
  </si>
  <si>
    <t>km narast.</t>
  </si>
  <si>
    <t>Pręd. Tech.</t>
  </si>
  <si>
    <t>czas między przyst.</t>
  </si>
  <si>
    <t>Czas narast.</t>
  </si>
  <si>
    <t>Nr drogi</t>
  </si>
  <si>
    <t>Lp</t>
  </si>
  <si>
    <t>Nr przystanku</t>
  </si>
  <si>
    <t>Numer kursu</t>
  </si>
  <si>
    <t>Kategoria drogi</t>
  </si>
  <si>
    <t>D</t>
  </si>
  <si>
    <t>Oznaczenia</t>
  </si>
  <si>
    <t>Zw</t>
  </si>
  <si>
    <t>Dworce i przystanki</t>
  </si>
  <si>
    <t>SZCZERCÓW Pl.Św.Floriana</t>
  </si>
  <si>
    <t>Gm</t>
  </si>
  <si>
    <t>480</t>
  </si>
  <si>
    <t>01</t>
  </si>
  <si>
    <t>SZCZERCÓW</t>
  </si>
  <si>
    <t>Woj</t>
  </si>
  <si>
    <t>03</t>
  </si>
  <si>
    <t>GRUDNA SZCZERCÓW</t>
  </si>
  <si>
    <t>-</t>
  </si>
  <si>
    <t>05</t>
  </si>
  <si>
    <t>SZCZERCOWSKA WIEŚ</t>
  </si>
  <si>
    <t>07</t>
  </si>
  <si>
    <t>DUBIE</t>
  </si>
  <si>
    <t>09</t>
  </si>
  <si>
    <t>RESTARZEW</t>
  </si>
  <si>
    <t>11</t>
  </si>
  <si>
    <t>ŁAZÓW</t>
  </si>
  <si>
    <t>13</t>
  </si>
  <si>
    <t>CHOCIW</t>
  </si>
  <si>
    <t>15</t>
  </si>
  <si>
    <t>CHOCIW n.ż.</t>
  </si>
  <si>
    <t>17</t>
  </si>
  <si>
    <t>CHOCIW PKP/ KOL. ZAWADY</t>
  </si>
  <si>
    <t>WIDAWA NOWY RYNEK</t>
  </si>
  <si>
    <t>41</t>
  </si>
  <si>
    <t>Widawa, Mickiewicza</t>
  </si>
  <si>
    <t>32</t>
  </si>
  <si>
    <t>481</t>
  </si>
  <si>
    <t>43</t>
  </si>
  <si>
    <t>Rogóźno</t>
  </si>
  <si>
    <t>30</t>
  </si>
  <si>
    <t>I</t>
  </si>
  <si>
    <t>Grabno</t>
  </si>
  <si>
    <t>28</t>
  </si>
  <si>
    <t>Zamość 5</t>
  </si>
  <si>
    <t>10</t>
  </si>
  <si>
    <t>Grabno sklep</t>
  </si>
  <si>
    <t>12</t>
  </si>
  <si>
    <t>Podule</t>
  </si>
  <si>
    <t>04</t>
  </si>
  <si>
    <t>Sobiepany</t>
  </si>
  <si>
    <t>02</t>
  </si>
  <si>
    <t>Ptaszkowice</t>
  </si>
  <si>
    <t>Marżynek</t>
  </si>
  <si>
    <t>Paprotnia</t>
  </si>
  <si>
    <t>Zduńska Wola, Paprocka/granice Miasta</t>
  </si>
  <si>
    <t>Zduńska Wola ul. Paprocka/Boczna</t>
  </si>
  <si>
    <t>Zduńska Wola, Boczna</t>
  </si>
  <si>
    <t>Zduńska Wola, Łąkowa/Główna</t>
  </si>
  <si>
    <t xml:space="preserve">Zduńska Wola, Łąkowa/ Klasztorna </t>
  </si>
  <si>
    <t xml:space="preserve">Zduńska Wola ul. Łaska/ Klasztorna </t>
  </si>
  <si>
    <t xml:space="preserve">Zduńska Wola ul. Łaska/ Szkolna TE </t>
  </si>
  <si>
    <t xml:space="preserve">Zduńska Wola ul. Łaska/Al Kościuszki </t>
  </si>
  <si>
    <t>Zduńska Wola ul. Łaska/Piwna</t>
  </si>
  <si>
    <t>Zduńska Wola ul. Plac Wolności I</t>
  </si>
  <si>
    <t>Zduńska Wola ul. Plac Wolności II</t>
  </si>
  <si>
    <t>Zduńska Wola ul. Juliusza</t>
  </si>
  <si>
    <t>Zduńska Wola ul. Szadkowska / Łódzka</t>
  </si>
  <si>
    <t>Zduńska Wola ul. Szadkowska/ Skłodowska</t>
  </si>
  <si>
    <t>Zduńska Wola, Dworcowa/D.K.</t>
  </si>
  <si>
    <t>Oznaczenia:</t>
  </si>
  <si>
    <t>D-kursuje od poniedziałku do piątku oprócz świąt</t>
  </si>
  <si>
    <t>Rodzaje kursów:</t>
  </si>
  <si>
    <t>Dane osoby zarządzającej transportem</t>
  </si>
  <si>
    <t>Dyrektor ds. Przewozów - Mieczysław Wroński</t>
  </si>
  <si>
    <t>Zw – kurs zwykły</t>
  </si>
  <si>
    <t>Liczba pojazdów niezbędnych do wykonywania codziennych przewozów: 2</t>
  </si>
  <si>
    <t>KATEGORIE DRÓG:</t>
  </si>
  <si>
    <t>/Dr.wew./ - droga wewnętrzna</t>
  </si>
  <si>
    <t>/Gm/ - droga gminna</t>
  </si>
  <si>
    <t>/Pow/ - droga powiatowa</t>
  </si>
  <si>
    <t>/Woj/ - droga wojewódzka</t>
  </si>
  <si>
    <t xml:space="preserve">Nazwa linii: Szczerców  - Widawa -  Zduńska Wola </t>
  </si>
  <si>
    <t>Liczba przystanków komunikacyjnych w kursie</t>
  </si>
  <si>
    <t>Czas przejazdu</t>
  </si>
  <si>
    <t>Odl. między przyst.</t>
  </si>
  <si>
    <t>Pow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</si>
</sst>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hh&quot;:&quot;mm"/>
    <numFmt numFmtId="165" formatCode="0.0"/>
    <numFmt numFmtId="166" formatCode="h&quot;:&quot;mm;@"/>
    <numFmt numFmtId="167" formatCode="#,##0.0"/>
    <numFmt numFmtId="168" formatCode="#,##0.00&quot; &quot;[$zł-415];[Red]&quot;-&quot;#,##0.00&quot; &quot;[$zł-415]"/>
  </numFmts>
  <fonts count="54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Arial1"/>
      <family val="0"/>
    </font>
    <font>
      <b/>
      <sz val="11"/>
      <color indexed="8"/>
      <name val="Arial1"/>
      <family val="0"/>
    </font>
    <font>
      <sz val="9"/>
      <color indexed="8"/>
      <name val="Arial1"/>
      <family val="0"/>
    </font>
    <font>
      <sz val="12"/>
      <color indexed="8"/>
      <name val="Arial1"/>
      <family val="0"/>
    </font>
    <font>
      <b/>
      <sz val="12"/>
      <color indexed="8"/>
      <name val="Arial2"/>
      <family val="0"/>
    </font>
    <font>
      <b/>
      <sz val="12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000000"/>
      <name val="Arial1"/>
      <family val="0"/>
    </font>
    <font>
      <b/>
      <sz val="11"/>
      <color rgb="FF000000"/>
      <name val="Arial1"/>
      <family val="0"/>
    </font>
    <font>
      <sz val="9"/>
      <color rgb="FF000000"/>
      <name val="Arial1"/>
      <family val="0"/>
    </font>
    <font>
      <sz val="12"/>
      <color rgb="FF000000"/>
      <name val="Arial1"/>
      <family val="0"/>
    </font>
    <font>
      <b/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2"/>
      <color rgb="FF000000"/>
      <name val="Arial2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3" fillId="0" borderId="0" applyNumberFormat="0" applyBorder="0" applyProtection="0">
      <alignment horizontal="center"/>
    </xf>
    <xf numFmtId="0" fontId="33" fillId="0" borderId="0" applyNumberFormat="0" applyBorder="0" applyProtection="0">
      <alignment horizontal="center" textRotation="90"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8" fillId="0" borderId="0" applyFont="0" applyFill="0" applyBorder="0" applyAlignment="0" applyProtection="0"/>
    <xf numFmtId="0" fontId="41" fillId="0" borderId="0" applyNumberFormat="0" applyBorder="0" applyProtection="0">
      <alignment/>
    </xf>
    <xf numFmtId="168" fontId="41" fillId="0" borderId="0" applyBorder="0" applyProtection="0">
      <alignment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31" borderId="9" applyNumberFormat="0" applyFon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/>
    </xf>
    <xf numFmtId="0" fontId="50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164" fontId="51" fillId="33" borderId="10" xfId="0" applyNumberFormat="1" applyFont="1" applyFill="1" applyBorder="1" applyAlignment="1">
      <alignment horizontal="center"/>
    </xf>
    <xf numFmtId="165" fontId="51" fillId="33" borderId="10" xfId="0" applyNumberFormat="1" applyFont="1" applyFill="1" applyBorder="1" applyAlignment="1">
      <alignment horizontal="center"/>
    </xf>
    <xf numFmtId="165" fontId="51" fillId="33" borderId="14" xfId="0" applyNumberFormat="1" applyFont="1" applyFill="1" applyBorder="1" applyAlignment="1">
      <alignment horizontal="center"/>
    </xf>
    <xf numFmtId="165" fontId="51" fillId="33" borderId="0" xfId="0" applyNumberFormat="1" applyFont="1" applyFill="1" applyAlignment="1">
      <alignment horizontal="center"/>
    </xf>
    <xf numFmtId="166" fontId="51" fillId="33" borderId="11" xfId="0" applyNumberFormat="1" applyFont="1" applyFill="1" applyBorder="1" applyAlignment="1">
      <alignment horizontal="center"/>
    </xf>
    <xf numFmtId="166" fontId="51" fillId="33" borderId="10" xfId="0" applyNumberFormat="1" applyFont="1" applyFill="1" applyBorder="1" applyAlignment="1">
      <alignment horizontal="center"/>
    </xf>
    <xf numFmtId="49" fontId="51" fillId="33" borderId="11" xfId="0" applyNumberFormat="1" applyFont="1" applyFill="1" applyBorder="1" applyAlignment="1">
      <alignment horizontal="center"/>
    </xf>
    <xf numFmtId="0" fontId="51" fillId="33" borderId="15" xfId="0" applyFont="1" applyFill="1" applyBorder="1" applyAlignment="1">
      <alignment horizontal="center"/>
    </xf>
    <xf numFmtId="0" fontId="51" fillId="33" borderId="16" xfId="0" applyFont="1" applyFill="1" applyBorder="1" applyAlignment="1">
      <alignment horizontal="center"/>
    </xf>
    <xf numFmtId="49" fontId="51" fillId="33" borderId="14" xfId="0" applyNumberFormat="1" applyFont="1" applyFill="1" applyBorder="1" applyAlignment="1">
      <alignment horizontal="center" vertical="center"/>
    </xf>
    <xf numFmtId="166" fontId="51" fillId="33" borderId="14" xfId="0" applyNumberFormat="1" applyFont="1" applyFill="1" applyBorder="1" applyAlignment="1">
      <alignment horizontal="center" vertical="center"/>
    </xf>
    <xf numFmtId="167" fontId="51" fillId="33" borderId="11" xfId="0" applyNumberFormat="1" applyFont="1" applyFill="1" applyBorder="1" applyAlignment="1">
      <alignment horizontal="center"/>
    </xf>
    <xf numFmtId="165" fontId="51" fillId="33" borderId="10" xfId="0" applyNumberFormat="1" applyFont="1" applyFill="1" applyBorder="1" applyAlignment="1">
      <alignment horizontal="center" vertical="center"/>
    </xf>
    <xf numFmtId="164" fontId="51" fillId="33" borderId="16" xfId="0" applyNumberFormat="1" applyFont="1" applyFill="1" applyBorder="1" applyAlignment="1">
      <alignment horizontal="center"/>
    </xf>
    <xf numFmtId="164" fontId="51" fillId="33" borderId="12" xfId="0" applyNumberFormat="1" applyFont="1" applyFill="1" applyBorder="1" applyAlignment="1">
      <alignment horizontal="center"/>
    </xf>
    <xf numFmtId="165" fontId="51" fillId="33" borderId="12" xfId="0" applyNumberFormat="1" applyFont="1" applyFill="1" applyBorder="1" applyAlignment="1">
      <alignment horizontal="center"/>
    </xf>
    <xf numFmtId="165" fontId="51" fillId="33" borderId="17" xfId="0" applyNumberFormat="1" applyFont="1" applyFill="1" applyBorder="1" applyAlignment="1">
      <alignment horizontal="center"/>
    </xf>
    <xf numFmtId="166" fontId="51" fillId="33" borderId="13" xfId="0" applyNumberFormat="1" applyFont="1" applyFill="1" applyBorder="1" applyAlignment="1">
      <alignment horizontal="center"/>
    </xf>
    <xf numFmtId="166" fontId="51" fillId="33" borderId="12" xfId="0" applyNumberFormat="1" applyFont="1" applyFill="1" applyBorder="1" applyAlignment="1">
      <alignment horizontal="center" vertical="center"/>
    </xf>
    <xf numFmtId="49" fontId="51" fillId="33" borderId="13" xfId="0" applyNumberFormat="1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/>
    </xf>
    <xf numFmtId="49" fontId="51" fillId="33" borderId="0" xfId="0" applyNumberFormat="1" applyFont="1" applyFill="1" applyAlignment="1">
      <alignment horizontal="center" vertical="top"/>
    </xf>
    <xf numFmtId="0" fontId="51" fillId="33" borderId="12" xfId="0" applyFont="1" applyFill="1" applyBorder="1" applyAlignment="1">
      <alignment horizontal="center"/>
    </xf>
    <xf numFmtId="166" fontId="51" fillId="33" borderId="12" xfId="0" applyNumberFormat="1" applyFont="1" applyFill="1" applyBorder="1" applyAlignment="1">
      <alignment horizontal="center"/>
    </xf>
    <xf numFmtId="166" fontId="51" fillId="33" borderId="17" xfId="0" applyNumberFormat="1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/>
    </xf>
    <xf numFmtId="165" fontId="51" fillId="33" borderId="12" xfId="0" applyNumberFormat="1" applyFont="1" applyFill="1" applyBorder="1" applyAlignment="1">
      <alignment horizontal="center" vertical="center"/>
    </xf>
    <xf numFmtId="164" fontId="51" fillId="33" borderId="0" xfId="0" applyNumberFormat="1" applyFont="1" applyFill="1" applyAlignment="1">
      <alignment horizontal="center"/>
    </xf>
    <xf numFmtId="166" fontId="51" fillId="33" borderId="13" xfId="0" applyNumberFormat="1" applyFont="1" applyFill="1" applyBorder="1" applyAlignment="1">
      <alignment horizontal="center" vertical="center"/>
    </xf>
    <xf numFmtId="167" fontId="51" fillId="33" borderId="13" xfId="0" applyNumberFormat="1" applyFont="1" applyFill="1" applyBorder="1" applyAlignment="1">
      <alignment horizontal="center"/>
    </xf>
    <xf numFmtId="165" fontId="51" fillId="33" borderId="13" xfId="0" applyNumberFormat="1" applyFont="1" applyFill="1" applyBorder="1" applyAlignment="1">
      <alignment horizontal="center"/>
    </xf>
    <xf numFmtId="49" fontId="51" fillId="33" borderId="0" xfId="0" applyNumberFormat="1" applyFont="1" applyFill="1" applyBorder="1" applyAlignment="1">
      <alignment horizontal="center"/>
    </xf>
    <xf numFmtId="49" fontId="51" fillId="33" borderId="17" xfId="0" applyNumberFormat="1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/>
    </xf>
    <xf numFmtId="164" fontId="51" fillId="33" borderId="12" xfId="0" applyNumberFormat="1" applyFont="1" applyFill="1" applyBorder="1" applyAlignment="1">
      <alignment horizontal="center" vertical="center"/>
    </xf>
    <xf numFmtId="165" fontId="51" fillId="33" borderId="17" xfId="0" applyNumberFormat="1" applyFont="1" applyFill="1" applyBorder="1" applyAlignment="1">
      <alignment horizontal="center" vertical="center"/>
    </xf>
    <xf numFmtId="165" fontId="51" fillId="33" borderId="0" xfId="0" applyNumberFormat="1" applyFont="1" applyFill="1" applyAlignment="1">
      <alignment horizontal="center" vertical="center"/>
    </xf>
    <xf numFmtId="49" fontId="51" fillId="33" borderId="0" xfId="0" applyNumberFormat="1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49" fontId="51" fillId="33" borderId="17" xfId="0" applyNumberFormat="1" applyFont="1" applyFill="1" applyBorder="1" applyAlignment="1">
      <alignment horizontal="center" vertical="center" wrapText="1"/>
    </xf>
    <xf numFmtId="165" fontId="51" fillId="33" borderId="0" xfId="0" applyNumberFormat="1" applyFont="1" applyFill="1" applyBorder="1" applyAlignment="1">
      <alignment horizontal="center"/>
    </xf>
    <xf numFmtId="0" fontId="51" fillId="33" borderId="19" xfId="0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50" fillId="0" borderId="20" xfId="0" applyFont="1" applyFill="1" applyBorder="1" applyAlignment="1">
      <alignment horizontal="center"/>
    </xf>
    <xf numFmtId="0" fontId="47" fillId="0" borderId="20" xfId="0" applyFont="1" applyFill="1" applyBorder="1" applyAlignment="1">
      <alignment horizontal="center"/>
    </xf>
    <xf numFmtId="0" fontId="50" fillId="0" borderId="20" xfId="0" applyFont="1" applyBorder="1" applyAlignment="1">
      <alignment/>
    </xf>
    <xf numFmtId="20" fontId="47" fillId="0" borderId="20" xfId="0" applyNumberFormat="1" applyFont="1" applyBorder="1" applyAlignment="1">
      <alignment horizontal="center"/>
    </xf>
    <xf numFmtId="20" fontId="47" fillId="0" borderId="20" xfId="0" applyNumberFormat="1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50" fillId="0" borderId="0" xfId="0" applyFont="1" applyFill="1" applyAlignment="1">
      <alignment horizontal="left"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/>
    </xf>
    <xf numFmtId="0" fontId="2" fillId="0" borderId="0" xfId="0" applyFont="1" applyAlignment="1">
      <alignment/>
    </xf>
    <xf numFmtId="164" fontId="51" fillId="33" borderId="15" xfId="0" applyNumberFormat="1" applyFont="1" applyFill="1" applyBorder="1" applyAlignment="1">
      <alignment horizontal="center"/>
    </xf>
    <xf numFmtId="164" fontId="51" fillId="33" borderId="18" xfId="0" applyNumberFormat="1" applyFont="1" applyFill="1" applyBorder="1" applyAlignment="1">
      <alignment horizontal="center"/>
    </xf>
    <xf numFmtId="164" fontId="51" fillId="33" borderId="19" xfId="0" applyNumberFormat="1" applyFont="1" applyFill="1" applyBorder="1" applyAlignment="1">
      <alignment horizontal="center"/>
    </xf>
    <xf numFmtId="0" fontId="51" fillId="33" borderId="14" xfId="0" applyFont="1" applyFill="1" applyBorder="1" applyAlignment="1">
      <alignment horizontal="center"/>
    </xf>
    <xf numFmtId="0" fontId="51" fillId="33" borderId="17" xfId="0" applyFont="1" applyFill="1" applyBorder="1" applyAlignment="1">
      <alignment horizontal="center" vertical="center"/>
    </xf>
    <xf numFmtId="0" fontId="51" fillId="34" borderId="21" xfId="0" applyFont="1" applyFill="1" applyBorder="1" applyAlignment="1">
      <alignment wrapText="1"/>
    </xf>
    <xf numFmtId="0" fontId="51" fillId="34" borderId="21" xfId="0" applyFont="1" applyFill="1" applyBorder="1" applyAlignment="1">
      <alignment horizontal="left" vertical="top" wrapText="1"/>
    </xf>
    <xf numFmtId="0" fontId="51" fillId="34" borderId="21" xfId="0" applyFont="1" applyFill="1" applyBorder="1" applyAlignment="1">
      <alignment horizontal="left" vertical="top"/>
    </xf>
    <xf numFmtId="0" fontId="51" fillId="34" borderId="10" xfId="0" applyFont="1" applyFill="1" applyBorder="1" applyAlignment="1">
      <alignment horizontal="left" vertical="top"/>
    </xf>
    <xf numFmtId="0" fontId="51" fillId="35" borderId="21" xfId="0" applyFont="1" applyFill="1" applyBorder="1" applyAlignment="1">
      <alignment horizontal="left" vertical="top"/>
    </xf>
    <xf numFmtId="0" fontId="51" fillId="34" borderId="21" xfId="0" applyFont="1" applyFill="1" applyBorder="1" applyAlignment="1">
      <alignment/>
    </xf>
    <xf numFmtId="0" fontId="51" fillId="36" borderId="21" xfId="0" applyFont="1" applyFill="1" applyBorder="1" applyAlignment="1">
      <alignment horizontal="left" vertical="top"/>
    </xf>
    <xf numFmtId="0" fontId="51" fillId="0" borderId="21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textRotation="90" wrapText="1"/>
    </xf>
    <xf numFmtId="0" fontId="52" fillId="0" borderId="21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left"/>
    </xf>
    <xf numFmtId="0" fontId="53" fillId="0" borderId="23" xfId="0" applyFont="1" applyFill="1" applyBorder="1" applyAlignment="1">
      <alignment horizontal="left"/>
    </xf>
    <xf numFmtId="0" fontId="53" fillId="0" borderId="24" xfId="0" applyFont="1" applyFill="1" applyBorder="1" applyAlignment="1">
      <alignment horizontal="left"/>
    </xf>
    <xf numFmtId="0" fontId="47" fillId="0" borderId="21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2" fontId="47" fillId="0" borderId="21" xfId="0" applyNumberFormat="1" applyFont="1" applyFill="1" applyBorder="1" applyAlignment="1">
      <alignment horizontal="center" vertical="center" textRotation="90"/>
    </xf>
    <xf numFmtId="0" fontId="47" fillId="0" borderId="11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tabSelected="1" zoomScale="70" zoomScaleNormal="70" zoomScalePageLayoutView="0" workbookViewId="0" topLeftCell="A1">
      <selection activeCell="M6" sqref="M6"/>
    </sheetView>
  </sheetViews>
  <sheetFormatPr defaultColWidth="8.796875" defaultRowHeight="14.25"/>
  <cols>
    <col min="1" max="4" width="8.09765625" style="0" customWidth="1"/>
    <col min="5" max="5" width="6.59765625" style="0" customWidth="1"/>
    <col min="6" max="6" width="7.69921875" style="0" customWidth="1"/>
    <col min="7" max="7" width="6.3984375" style="0" customWidth="1"/>
    <col min="8" max="8" width="7.5" style="0" customWidth="1"/>
    <col min="9" max="9" width="6.09765625" style="0" customWidth="1"/>
    <col min="10" max="10" width="4.5" style="0" customWidth="1"/>
    <col min="11" max="11" width="3.8984375" style="0" customWidth="1"/>
    <col min="12" max="12" width="4.09765625" style="0" customWidth="1"/>
    <col min="13" max="13" width="11" style="0" customWidth="1"/>
    <col min="14" max="14" width="32.19921875" style="0" customWidth="1"/>
    <col min="15" max="15" width="4.3984375" style="0" customWidth="1"/>
    <col min="16" max="16" width="6.69921875" style="0" customWidth="1"/>
    <col min="17" max="17" width="6.3984375" style="0" customWidth="1"/>
    <col min="18" max="18" width="6.5" style="0" customWidth="1"/>
    <col min="19" max="19" width="7.8984375" style="0" customWidth="1"/>
    <col min="20" max="20" width="6.59765625" style="0" customWidth="1"/>
    <col min="21" max="24" width="8.09765625" style="0" customWidth="1"/>
    <col min="25" max="25" width="6.5" style="0" customWidth="1"/>
    <col min="26" max="26" width="9" style="0" customWidth="1"/>
  </cols>
  <sheetData>
    <row r="1" spans="1:25" ht="15.75">
      <c r="A1" s="4" t="s">
        <v>0</v>
      </c>
      <c r="B1" s="4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5.75">
      <c r="A2" s="4" t="s">
        <v>1</v>
      </c>
      <c r="B2" s="4"/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5.75">
      <c r="A3" s="4" t="s">
        <v>2</v>
      </c>
      <c r="B3" s="4"/>
      <c r="C3" s="4"/>
      <c r="D3" s="4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5.75">
      <c r="A4" s="4" t="s">
        <v>3</v>
      </c>
      <c r="B4" s="4"/>
      <c r="C4" s="4"/>
      <c r="D4" s="4"/>
      <c r="E4" s="4"/>
      <c r="F4" s="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5.75">
      <c r="A5" s="4" t="s">
        <v>4</v>
      </c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5.75">
      <c r="A6" s="4" t="s">
        <v>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5.75">
      <c r="A8" s="4" t="s">
        <v>92</v>
      </c>
      <c r="B8" s="1"/>
      <c r="C8" s="1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4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1.25" customHeight="1">
      <c r="A9" s="4"/>
      <c r="B9" s="4"/>
      <c r="C9" s="4"/>
      <c r="D9" s="4"/>
      <c r="E9" s="4"/>
      <c r="F9" s="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5.75">
      <c r="A10" s="4" t="s">
        <v>6</v>
      </c>
      <c r="B10" s="4"/>
      <c r="C10" s="4"/>
      <c r="D10" s="4"/>
      <c r="E10" s="4"/>
      <c r="F10" s="4"/>
      <c r="G10" s="5"/>
      <c r="H10" s="6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9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21" customHeight="1">
      <c r="A12" s="7">
        <v>250</v>
      </c>
      <c r="B12" s="8">
        <v>246</v>
      </c>
      <c r="C12" s="8">
        <v>247</v>
      </c>
      <c r="D12" s="7">
        <v>251</v>
      </c>
      <c r="E12" s="85" t="s">
        <v>7</v>
      </c>
      <c r="F12" s="85" t="s">
        <v>95</v>
      </c>
      <c r="G12" s="85" t="s">
        <v>8</v>
      </c>
      <c r="H12" s="85" t="s">
        <v>9</v>
      </c>
      <c r="I12" s="84" t="s">
        <v>10</v>
      </c>
      <c r="J12" s="84" t="s">
        <v>11</v>
      </c>
      <c r="K12" s="90" t="s">
        <v>12</v>
      </c>
      <c r="L12" s="92" t="s">
        <v>13</v>
      </c>
      <c r="M12" s="93" t="s">
        <v>14</v>
      </c>
      <c r="N12" s="94"/>
      <c r="O12" s="92" t="s">
        <v>13</v>
      </c>
      <c r="P12" s="83" t="s">
        <v>9</v>
      </c>
      <c r="Q12" s="84" t="s">
        <v>10</v>
      </c>
      <c r="R12" s="85" t="s">
        <v>8</v>
      </c>
      <c r="S12" s="85" t="s">
        <v>95</v>
      </c>
      <c r="T12" s="85" t="s">
        <v>7</v>
      </c>
      <c r="U12" s="8">
        <v>254</v>
      </c>
      <c r="V12" s="9">
        <v>248</v>
      </c>
      <c r="W12" s="8">
        <v>249</v>
      </c>
      <c r="X12" s="7">
        <v>253</v>
      </c>
      <c r="Y12" s="86" t="s">
        <v>15</v>
      </c>
    </row>
    <row r="13" spans="1:25" ht="21" customHeight="1">
      <c r="A13" s="10" t="s">
        <v>16</v>
      </c>
      <c r="B13" s="11" t="s">
        <v>16</v>
      </c>
      <c r="C13" s="11" t="s">
        <v>16</v>
      </c>
      <c r="D13" s="10" t="s">
        <v>16</v>
      </c>
      <c r="E13" s="85"/>
      <c r="F13" s="85"/>
      <c r="G13" s="85"/>
      <c r="H13" s="85"/>
      <c r="I13" s="84"/>
      <c r="J13" s="84"/>
      <c r="K13" s="90"/>
      <c r="L13" s="92"/>
      <c r="M13" s="95" t="s">
        <v>17</v>
      </c>
      <c r="N13" s="96"/>
      <c r="O13" s="92"/>
      <c r="P13" s="83"/>
      <c r="Q13" s="84"/>
      <c r="R13" s="85"/>
      <c r="S13" s="85"/>
      <c r="T13" s="85"/>
      <c r="U13" s="11" t="s">
        <v>16</v>
      </c>
      <c r="V13" s="12" t="s">
        <v>16</v>
      </c>
      <c r="W13" s="11" t="s">
        <v>16</v>
      </c>
      <c r="X13" s="10" t="s">
        <v>16</v>
      </c>
      <c r="Y13" s="86"/>
    </row>
    <row r="14" spans="1:25" ht="46.5" customHeight="1">
      <c r="A14" s="10" t="s">
        <v>18</v>
      </c>
      <c r="B14" s="11" t="s">
        <v>18</v>
      </c>
      <c r="C14" s="11" t="s">
        <v>18</v>
      </c>
      <c r="D14" s="10" t="s">
        <v>18</v>
      </c>
      <c r="E14" s="85"/>
      <c r="F14" s="85"/>
      <c r="G14" s="85"/>
      <c r="H14" s="85"/>
      <c r="I14" s="84"/>
      <c r="J14" s="84"/>
      <c r="K14" s="91"/>
      <c r="L14" s="92"/>
      <c r="M14" s="97" t="s">
        <v>19</v>
      </c>
      <c r="N14" s="98"/>
      <c r="O14" s="92"/>
      <c r="P14" s="83"/>
      <c r="Q14" s="84"/>
      <c r="R14" s="85"/>
      <c r="S14" s="85"/>
      <c r="T14" s="85"/>
      <c r="U14" s="11" t="s">
        <v>18</v>
      </c>
      <c r="V14" s="12" t="s">
        <v>18</v>
      </c>
      <c r="W14" s="11" t="s">
        <v>18</v>
      </c>
      <c r="X14" s="10" t="s">
        <v>18</v>
      </c>
      <c r="Y14" s="86"/>
    </row>
    <row r="15" spans="1:25" ht="19.5" customHeight="1">
      <c r="A15" s="13">
        <v>0.2638888888888889</v>
      </c>
      <c r="B15" s="13">
        <v>0.3958333333333333</v>
      </c>
      <c r="C15" s="13">
        <v>0.5</v>
      </c>
      <c r="D15" s="13">
        <v>0.6423611111111112</v>
      </c>
      <c r="E15" s="14">
        <v>0</v>
      </c>
      <c r="F15" s="15">
        <v>0</v>
      </c>
      <c r="G15" s="16" t="str">
        <f>IF(F15&gt;2.9,F15/H15/24,"-")</f>
        <v>-</v>
      </c>
      <c r="H15" s="17">
        <v>0</v>
      </c>
      <c r="I15" s="18">
        <v>0</v>
      </c>
      <c r="J15" s="19"/>
      <c r="K15" s="20">
        <v>1</v>
      </c>
      <c r="L15" s="21"/>
      <c r="M15" s="82" t="s">
        <v>20</v>
      </c>
      <c r="N15" s="82"/>
      <c r="O15" s="22"/>
      <c r="P15" s="18">
        <v>0.0013888888888888887</v>
      </c>
      <c r="Q15" s="23">
        <f aca="true" t="shared" si="0" ref="Q15:Q36">SUM(P15+Q16)</f>
        <v>0.05208333333333335</v>
      </c>
      <c r="R15" s="24" t="str">
        <f aca="true" t="shared" si="1" ref="R15:R25">IF(S15&gt;2.9,S15/P15/24,"-")</f>
        <v>-</v>
      </c>
      <c r="S15" s="14">
        <v>0.6</v>
      </c>
      <c r="T15" s="25">
        <f aca="true" t="shared" si="2" ref="T15:T36">SUM(S15+T16)</f>
        <v>46.6</v>
      </c>
      <c r="U15" s="26">
        <f aca="true" t="shared" si="3" ref="U15:U36">SUM(U16+$P15)</f>
        <v>0.31249999999999983</v>
      </c>
      <c r="V15" s="71">
        <f aca="true" t="shared" si="4" ref="V15:V36">SUM(V16+$P15)</f>
        <v>0.48958333333333315</v>
      </c>
      <c r="W15" s="26">
        <f aca="true" t="shared" si="5" ref="W15:W36">SUM(W16+$P15)</f>
        <v>0.6354166666666665</v>
      </c>
      <c r="X15" s="71">
        <f aca="true" t="shared" si="6" ref="X15:X36">SUM(X16+$P15)</f>
        <v>0.7402777777777776</v>
      </c>
      <c r="Y15" s="74" t="s">
        <v>21</v>
      </c>
    </row>
    <row r="16" spans="1:25" ht="19.5" customHeight="1">
      <c r="A16" s="27">
        <f aca="true" t="shared" si="7" ref="A16:A27">SUM(A15+H16)</f>
        <v>0.2652777777777778</v>
      </c>
      <c r="B16" s="27">
        <f aca="true" t="shared" si="8" ref="B16:B27">SUM(B15+H16)</f>
        <v>0.3972222222222222</v>
      </c>
      <c r="C16" s="27">
        <f>SUM(C15+H16)</f>
        <v>0.5013888888888889</v>
      </c>
      <c r="D16" s="27">
        <f>SUM(D15+I16)</f>
        <v>0.64375</v>
      </c>
      <c r="E16" s="28">
        <f aca="true" t="shared" si="9" ref="E16:E27">SUM(E15+F16)</f>
        <v>0.7</v>
      </c>
      <c r="F16" s="29">
        <v>0.7</v>
      </c>
      <c r="G16" s="16" t="str">
        <f>IF(F16&gt;2.9,F16/H16/24,"-")</f>
        <v>-</v>
      </c>
      <c r="H16" s="30">
        <v>0.0013888888888888887</v>
      </c>
      <c r="I16" s="31">
        <f aca="true" t="shared" si="10" ref="I16:I27">SUM(I15+H16)</f>
        <v>0.0013888888888888887</v>
      </c>
      <c r="J16" s="32" t="s">
        <v>22</v>
      </c>
      <c r="K16" s="33">
        <f aca="true" t="shared" si="11" ref="K16:K50">SUM(K15+1)</f>
        <v>2</v>
      </c>
      <c r="L16" s="34" t="s">
        <v>23</v>
      </c>
      <c r="M16" s="82" t="s">
        <v>24</v>
      </c>
      <c r="N16" s="82"/>
      <c r="O16" s="35">
        <v>58</v>
      </c>
      <c r="P16" s="36">
        <v>0.0013888888888888887</v>
      </c>
      <c r="Q16" s="37">
        <f t="shared" si="0"/>
        <v>0.05069444444444446</v>
      </c>
      <c r="R16" s="38" t="str">
        <f t="shared" si="1"/>
        <v>-</v>
      </c>
      <c r="S16" s="28">
        <v>1.3</v>
      </c>
      <c r="T16" s="39">
        <f t="shared" si="2"/>
        <v>46</v>
      </c>
      <c r="U16" s="40">
        <f t="shared" si="3"/>
        <v>0.31111111111111095</v>
      </c>
      <c r="V16" s="72">
        <f t="shared" si="4"/>
        <v>0.48819444444444426</v>
      </c>
      <c r="W16" s="55">
        <f t="shared" si="5"/>
        <v>0.6340277777777776</v>
      </c>
      <c r="X16" s="72">
        <f t="shared" si="6"/>
        <v>0.7388888888888887</v>
      </c>
      <c r="Y16" s="46" t="s">
        <v>25</v>
      </c>
    </row>
    <row r="17" spans="1:25" ht="19.5" customHeight="1">
      <c r="A17" s="27">
        <f t="shared" si="7"/>
        <v>0.26666666666666666</v>
      </c>
      <c r="B17" s="27">
        <f t="shared" si="8"/>
        <v>0.3986111111111111</v>
      </c>
      <c r="C17" s="27">
        <f aca="true" t="shared" si="12" ref="C17:C27">SUM(C16+H17)</f>
        <v>0.5027777777777778</v>
      </c>
      <c r="D17" s="27">
        <f aca="true" t="shared" si="13" ref="D17:D27">SUM(D16+H17)</f>
        <v>0.6451388888888889</v>
      </c>
      <c r="E17" s="28">
        <f t="shared" si="9"/>
        <v>2.0999999999999996</v>
      </c>
      <c r="F17" s="29">
        <v>1.4</v>
      </c>
      <c r="G17" s="16" t="str">
        <f>IF(F17&gt;2.9,F17/H17/24,"-")</f>
        <v>-</v>
      </c>
      <c r="H17" s="30">
        <v>0.0013888888888888887</v>
      </c>
      <c r="I17" s="31">
        <f t="shared" si="10"/>
        <v>0.0027777777777777775</v>
      </c>
      <c r="J17" s="32" t="s">
        <v>22</v>
      </c>
      <c r="K17" s="33">
        <f t="shared" si="11"/>
        <v>3</v>
      </c>
      <c r="L17" s="34" t="s">
        <v>26</v>
      </c>
      <c r="M17" s="82" t="s">
        <v>27</v>
      </c>
      <c r="N17" s="82"/>
      <c r="O17" s="35">
        <v>56</v>
      </c>
      <c r="P17" s="36">
        <v>0.0013888888888888887</v>
      </c>
      <c r="Q17" s="37">
        <f t="shared" si="0"/>
        <v>0.04930555555555557</v>
      </c>
      <c r="R17" s="38" t="str">
        <f t="shared" si="1"/>
        <v>-</v>
      </c>
      <c r="S17" s="28">
        <v>1.1</v>
      </c>
      <c r="T17" s="39">
        <f t="shared" si="2"/>
        <v>44.7</v>
      </c>
      <c r="U17" s="40">
        <f t="shared" si="3"/>
        <v>0.30972222222222207</v>
      </c>
      <c r="V17" s="72">
        <f t="shared" si="4"/>
        <v>0.4868055555555554</v>
      </c>
      <c r="W17" s="55">
        <f t="shared" si="5"/>
        <v>0.6326388888888888</v>
      </c>
      <c r="X17" s="72">
        <f t="shared" si="6"/>
        <v>0.7374999999999998</v>
      </c>
      <c r="Y17" s="46" t="s">
        <v>25</v>
      </c>
    </row>
    <row r="18" spans="1:25" ht="19.5" customHeight="1">
      <c r="A18" s="27">
        <f t="shared" si="7"/>
        <v>0.26805555555555555</v>
      </c>
      <c r="B18" s="27">
        <f t="shared" si="8"/>
        <v>0.39999999999999997</v>
      </c>
      <c r="C18" s="27">
        <f t="shared" si="12"/>
        <v>0.5041666666666667</v>
      </c>
      <c r="D18" s="27">
        <f t="shared" si="13"/>
        <v>0.6465277777777778</v>
      </c>
      <c r="E18" s="28">
        <f t="shared" si="9"/>
        <v>3.0999999999999996</v>
      </c>
      <c r="F18" s="29">
        <v>1</v>
      </c>
      <c r="G18" s="16" t="s">
        <v>28</v>
      </c>
      <c r="H18" s="30">
        <v>0.0013888888888888887</v>
      </c>
      <c r="I18" s="31">
        <f t="shared" si="10"/>
        <v>0.004166666666666666</v>
      </c>
      <c r="J18" s="32" t="s">
        <v>22</v>
      </c>
      <c r="K18" s="33">
        <f t="shared" si="11"/>
        <v>4</v>
      </c>
      <c r="L18" s="34" t="s">
        <v>29</v>
      </c>
      <c r="M18" s="82" t="s">
        <v>30</v>
      </c>
      <c r="N18" s="82"/>
      <c r="O18" s="35">
        <v>54</v>
      </c>
      <c r="P18" s="31">
        <v>0.0020833333333333333</v>
      </c>
      <c r="Q18" s="37">
        <f t="shared" si="0"/>
        <v>0.04791666666666668</v>
      </c>
      <c r="R18" s="38" t="str">
        <f t="shared" si="1"/>
        <v>-</v>
      </c>
      <c r="S18" s="28">
        <v>2.1</v>
      </c>
      <c r="T18" s="39">
        <f t="shared" si="2"/>
        <v>43.6</v>
      </c>
      <c r="U18" s="40">
        <f t="shared" si="3"/>
        <v>0.3083333333333332</v>
      </c>
      <c r="V18" s="72">
        <f t="shared" si="4"/>
        <v>0.4854166666666665</v>
      </c>
      <c r="W18" s="55">
        <f t="shared" si="5"/>
        <v>0.6312499999999999</v>
      </c>
      <c r="X18" s="72">
        <f t="shared" si="6"/>
        <v>0.7361111111111109</v>
      </c>
      <c r="Y18" s="46" t="s">
        <v>25</v>
      </c>
    </row>
    <row r="19" spans="1:25" ht="19.5" customHeight="1">
      <c r="A19" s="27">
        <f t="shared" si="7"/>
        <v>0.2701388888888889</v>
      </c>
      <c r="B19" s="27">
        <f t="shared" si="8"/>
        <v>0.4020833333333333</v>
      </c>
      <c r="C19" s="27">
        <f t="shared" si="12"/>
        <v>0.50625</v>
      </c>
      <c r="D19" s="27">
        <f t="shared" si="13"/>
        <v>0.6486111111111111</v>
      </c>
      <c r="E19" s="28">
        <f t="shared" si="9"/>
        <v>5.3</v>
      </c>
      <c r="F19" s="29">
        <v>2.2</v>
      </c>
      <c r="G19" s="16" t="str">
        <f aca="true" t="shared" si="14" ref="G19:G27">IF(F19&gt;2.9,F19/H19/24,"-")</f>
        <v>-</v>
      </c>
      <c r="H19" s="41">
        <v>0.0020833333333333333</v>
      </c>
      <c r="I19" s="31">
        <f t="shared" si="10"/>
        <v>0.006249999999999999</v>
      </c>
      <c r="J19" s="32" t="s">
        <v>22</v>
      </c>
      <c r="K19" s="33">
        <f t="shared" si="11"/>
        <v>5</v>
      </c>
      <c r="L19" s="34" t="s">
        <v>31</v>
      </c>
      <c r="M19" s="82" t="s">
        <v>32</v>
      </c>
      <c r="N19" s="82"/>
      <c r="O19" s="35">
        <v>52</v>
      </c>
      <c r="P19" s="36">
        <v>0.0027777777777777775</v>
      </c>
      <c r="Q19" s="37">
        <f t="shared" si="0"/>
        <v>0.045833333333333344</v>
      </c>
      <c r="R19" s="38" t="str">
        <f t="shared" si="1"/>
        <v>-</v>
      </c>
      <c r="S19" s="28">
        <v>2.5</v>
      </c>
      <c r="T19" s="39">
        <f t="shared" si="2"/>
        <v>41.5</v>
      </c>
      <c r="U19" s="40">
        <f t="shared" si="3"/>
        <v>0.30624999999999986</v>
      </c>
      <c r="V19" s="72">
        <f t="shared" si="4"/>
        <v>0.48333333333333317</v>
      </c>
      <c r="W19" s="55">
        <f t="shared" si="5"/>
        <v>0.6291666666666665</v>
      </c>
      <c r="X19" s="72">
        <f t="shared" si="6"/>
        <v>0.7340277777777776</v>
      </c>
      <c r="Y19" s="46" t="s">
        <v>25</v>
      </c>
    </row>
    <row r="20" spans="1:25" ht="19.5" customHeight="1">
      <c r="A20" s="27">
        <f t="shared" si="7"/>
        <v>0.27291666666666664</v>
      </c>
      <c r="B20" s="27">
        <f t="shared" si="8"/>
        <v>0.40486111111111106</v>
      </c>
      <c r="C20" s="27">
        <f t="shared" si="12"/>
        <v>0.5090277777777777</v>
      </c>
      <c r="D20" s="27">
        <f t="shared" si="13"/>
        <v>0.6513888888888889</v>
      </c>
      <c r="E20" s="28">
        <f t="shared" si="9"/>
        <v>7.8</v>
      </c>
      <c r="F20" s="29">
        <v>2.5</v>
      </c>
      <c r="G20" s="16" t="str">
        <f t="shared" si="14"/>
        <v>-</v>
      </c>
      <c r="H20" s="30">
        <v>0.0027777777777777775</v>
      </c>
      <c r="I20" s="31">
        <f t="shared" si="10"/>
        <v>0.009027777777777777</v>
      </c>
      <c r="J20" s="32" t="s">
        <v>22</v>
      </c>
      <c r="K20" s="33">
        <f t="shared" si="11"/>
        <v>6</v>
      </c>
      <c r="L20" s="34" t="s">
        <v>33</v>
      </c>
      <c r="M20" s="80" t="s">
        <v>34</v>
      </c>
      <c r="N20" s="80"/>
      <c r="O20" s="35">
        <v>50</v>
      </c>
      <c r="P20" s="36">
        <v>0.0013888888888888887</v>
      </c>
      <c r="Q20" s="37">
        <f t="shared" si="0"/>
        <v>0.04305555555555557</v>
      </c>
      <c r="R20" s="38" t="str">
        <f t="shared" si="1"/>
        <v>-</v>
      </c>
      <c r="S20" s="28">
        <v>1.8</v>
      </c>
      <c r="T20" s="39">
        <f t="shared" si="2"/>
        <v>39</v>
      </c>
      <c r="U20" s="40">
        <f t="shared" si="3"/>
        <v>0.3034722222222221</v>
      </c>
      <c r="V20" s="72">
        <f t="shared" si="4"/>
        <v>0.4805555555555554</v>
      </c>
      <c r="W20" s="55">
        <f t="shared" si="5"/>
        <v>0.6263888888888888</v>
      </c>
      <c r="X20" s="72">
        <f t="shared" si="6"/>
        <v>0.7312499999999998</v>
      </c>
      <c r="Y20" s="46" t="s">
        <v>25</v>
      </c>
    </row>
    <row r="21" spans="1:25" ht="19.5" customHeight="1">
      <c r="A21" s="27">
        <f t="shared" si="7"/>
        <v>0.2743055555555555</v>
      </c>
      <c r="B21" s="27">
        <f t="shared" si="8"/>
        <v>0.40624999999999994</v>
      </c>
      <c r="C21" s="27">
        <f t="shared" si="12"/>
        <v>0.5104166666666666</v>
      </c>
      <c r="D21" s="27">
        <f t="shared" si="13"/>
        <v>0.6527777777777778</v>
      </c>
      <c r="E21" s="28">
        <f t="shared" si="9"/>
        <v>9.5</v>
      </c>
      <c r="F21" s="29">
        <v>1.7</v>
      </c>
      <c r="G21" s="16" t="str">
        <f t="shared" si="14"/>
        <v>-</v>
      </c>
      <c r="H21" s="30">
        <v>0.0013888888888888887</v>
      </c>
      <c r="I21" s="31">
        <f t="shared" si="10"/>
        <v>0.010416666666666666</v>
      </c>
      <c r="J21" s="32" t="s">
        <v>22</v>
      </c>
      <c r="K21" s="33">
        <f t="shared" si="11"/>
        <v>7</v>
      </c>
      <c r="L21" s="34" t="s">
        <v>35</v>
      </c>
      <c r="M21" s="80" t="s">
        <v>36</v>
      </c>
      <c r="N21" s="80"/>
      <c r="O21" s="35">
        <v>48</v>
      </c>
      <c r="P21" s="36">
        <v>0.0013888888888888887</v>
      </c>
      <c r="Q21" s="37">
        <f t="shared" si="0"/>
        <v>0.04166666666666668</v>
      </c>
      <c r="R21" s="38" t="str">
        <f t="shared" si="1"/>
        <v>-</v>
      </c>
      <c r="S21" s="28">
        <v>1.6</v>
      </c>
      <c r="T21" s="39">
        <f t="shared" si="2"/>
        <v>37.2</v>
      </c>
      <c r="U21" s="40">
        <f t="shared" si="3"/>
        <v>0.3020833333333332</v>
      </c>
      <c r="V21" s="72">
        <f t="shared" si="4"/>
        <v>0.4791666666666665</v>
      </c>
      <c r="W21" s="55">
        <f t="shared" si="5"/>
        <v>0.6249999999999999</v>
      </c>
      <c r="X21" s="72">
        <f t="shared" si="6"/>
        <v>0.729861111111111</v>
      </c>
      <c r="Y21" s="46" t="s">
        <v>25</v>
      </c>
    </row>
    <row r="22" spans="1:25" ht="19.5" customHeight="1">
      <c r="A22" s="27">
        <f t="shared" si="7"/>
        <v>0.2756944444444444</v>
      </c>
      <c r="B22" s="27">
        <f t="shared" si="8"/>
        <v>0.40763888888888883</v>
      </c>
      <c r="C22" s="27">
        <f t="shared" si="12"/>
        <v>0.5118055555555555</v>
      </c>
      <c r="D22" s="27">
        <f t="shared" si="13"/>
        <v>0.6541666666666667</v>
      </c>
      <c r="E22" s="28">
        <f t="shared" si="9"/>
        <v>11.1</v>
      </c>
      <c r="F22" s="29">
        <v>1.6</v>
      </c>
      <c r="G22" s="16" t="str">
        <f t="shared" si="14"/>
        <v>-</v>
      </c>
      <c r="H22" s="30">
        <v>0.0013888888888888887</v>
      </c>
      <c r="I22" s="31">
        <f t="shared" si="10"/>
        <v>0.011805555555555555</v>
      </c>
      <c r="J22" s="32" t="s">
        <v>22</v>
      </c>
      <c r="K22" s="33">
        <f t="shared" si="11"/>
        <v>8</v>
      </c>
      <c r="L22" s="34" t="s">
        <v>37</v>
      </c>
      <c r="M22" s="80" t="s">
        <v>38</v>
      </c>
      <c r="N22" s="80"/>
      <c r="O22" s="35">
        <v>46</v>
      </c>
      <c r="P22" s="36">
        <v>0.0013888888888888887</v>
      </c>
      <c r="Q22" s="37">
        <f t="shared" si="0"/>
        <v>0.04027777777777779</v>
      </c>
      <c r="R22" s="42" t="str">
        <f t="shared" si="1"/>
        <v>-</v>
      </c>
      <c r="S22" s="28">
        <v>1.5</v>
      </c>
      <c r="T22" s="39">
        <f t="shared" si="2"/>
        <v>35.6</v>
      </c>
      <c r="U22" s="40">
        <f t="shared" si="3"/>
        <v>0.3006944444444443</v>
      </c>
      <c r="V22" s="72">
        <f t="shared" si="4"/>
        <v>0.47777777777777763</v>
      </c>
      <c r="W22" s="55">
        <f t="shared" si="5"/>
        <v>0.623611111111111</v>
      </c>
      <c r="X22" s="72">
        <f t="shared" si="6"/>
        <v>0.7284722222222221</v>
      </c>
      <c r="Y22" s="46" t="s">
        <v>25</v>
      </c>
    </row>
    <row r="23" spans="1:25" ht="19.5" customHeight="1">
      <c r="A23" s="27">
        <f t="shared" si="7"/>
        <v>0.2770833333333333</v>
      </c>
      <c r="B23" s="27">
        <f t="shared" si="8"/>
        <v>0.4090277777777777</v>
      </c>
      <c r="C23" s="27">
        <f t="shared" si="12"/>
        <v>0.5131944444444444</v>
      </c>
      <c r="D23" s="27">
        <f t="shared" si="13"/>
        <v>0.6555555555555556</v>
      </c>
      <c r="E23" s="28">
        <f t="shared" si="9"/>
        <v>12.6</v>
      </c>
      <c r="F23" s="29">
        <v>1.5</v>
      </c>
      <c r="G23" s="16" t="str">
        <f t="shared" si="14"/>
        <v>-</v>
      </c>
      <c r="H23" s="30">
        <v>0.0013888888888888887</v>
      </c>
      <c r="I23" s="31">
        <f t="shared" si="10"/>
        <v>0.013194444444444444</v>
      </c>
      <c r="J23" s="32" t="s">
        <v>22</v>
      </c>
      <c r="K23" s="33">
        <f t="shared" si="11"/>
        <v>9</v>
      </c>
      <c r="L23" s="34" t="s">
        <v>39</v>
      </c>
      <c r="M23" s="80" t="s">
        <v>40</v>
      </c>
      <c r="N23" s="80"/>
      <c r="O23" s="35">
        <v>44</v>
      </c>
      <c r="P23" s="36">
        <v>0.0013888888888888887</v>
      </c>
      <c r="Q23" s="37">
        <f t="shared" si="0"/>
        <v>0.038888888888888896</v>
      </c>
      <c r="R23" s="38" t="str">
        <f t="shared" si="1"/>
        <v>-</v>
      </c>
      <c r="S23" s="28">
        <v>0.8</v>
      </c>
      <c r="T23" s="39">
        <f t="shared" si="2"/>
        <v>34.1</v>
      </c>
      <c r="U23" s="40">
        <f t="shared" si="3"/>
        <v>0.29930555555555544</v>
      </c>
      <c r="V23" s="72">
        <f t="shared" si="4"/>
        <v>0.47638888888888875</v>
      </c>
      <c r="W23" s="55">
        <f t="shared" si="5"/>
        <v>0.6222222222222221</v>
      </c>
      <c r="X23" s="72">
        <f t="shared" si="6"/>
        <v>0.7270833333333332</v>
      </c>
      <c r="Y23" s="46" t="s">
        <v>25</v>
      </c>
    </row>
    <row r="24" spans="1:25" ht="19.5" customHeight="1">
      <c r="A24" s="27">
        <f t="shared" si="7"/>
        <v>0.2784722222222222</v>
      </c>
      <c r="B24" s="27">
        <f t="shared" si="8"/>
        <v>0.4104166666666666</v>
      </c>
      <c r="C24" s="27">
        <f t="shared" si="12"/>
        <v>0.5145833333333333</v>
      </c>
      <c r="D24" s="27">
        <f t="shared" si="13"/>
        <v>0.6569444444444444</v>
      </c>
      <c r="E24" s="28">
        <f t="shared" si="9"/>
        <v>13.299999999999999</v>
      </c>
      <c r="F24" s="29">
        <v>0.7</v>
      </c>
      <c r="G24" s="16" t="str">
        <f t="shared" si="14"/>
        <v>-</v>
      </c>
      <c r="H24" s="30">
        <v>0.0013888888888888887</v>
      </c>
      <c r="I24" s="31">
        <f t="shared" si="10"/>
        <v>0.014583333333333334</v>
      </c>
      <c r="J24" s="32" t="s">
        <v>22</v>
      </c>
      <c r="K24" s="33">
        <f t="shared" si="11"/>
        <v>10</v>
      </c>
      <c r="L24" s="34" t="s">
        <v>41</v>
      </c>
      <c r="M24" s="80" t="s">
        <v>42</v>
      </c>
      <c r="N24" s="80"/>
      <c r="O24" s="35">
        <v>42</v>
      </c>
      <c r="P24" s="36">
        <v>0.004861111111111111</v>
      </c>
      <c r="Q24" s="37">
        <f t="shared" si="0"/>
        <v>0.037500000000000006</v>
      </c>
      <c r="R24" s="43">
        <f t="shared" si="1"/>
        <v>40.285714285714285</v>
      </c>
      <c r="S24" s="28">
        <v>4.7</v>
      </c>
      <c r="T24" s="39">
        <f t="shared" si="2"/>
        <v>33.300000000000004</v>
      </c>
      <c r="U24" s="40">
        <f t="shared" si="3"/>
        <v>0.29791666666666655</v>
      </c>
      <c r="V24" s="72">
        <f t="shared" si="4"/>
        <v>0.47499999999999987</v>
      </c>
      <c r="W24" s="55">
        <f t="shared" si="5"/>
        <v>0.6208333333333332</v>
      </c>
      <c r="X24" s="72">
        <f t="shared" si="6"/>
        <v>0.7256944444444443</v>
      </c>
      <c r="Y24" s="46" t="s">
        <v>25</v>
      </c>
    </row>
    <row r="25" spans="1:25" ht="19.5" customHeight="1">
      <c r="A25" s="27">
        <f t="shared" si="7"/>
        <v>0.28333333333333327</v>
      </c>
      <c r="B25" s="27">
        <f t="shared" si="8"/>
        <v>0.4152777777777777</v>
      </c>
      <c r="C25" s="27">
        <f t="shared" si="12"/>
        <v>0.5194444444444444</v>
      </c>
      <c r="D25" s="27">
        <f t="shared" si="13"/>
        <v>0.6618055555555555</v>
      </c>
      <c r="E25" s="28">
        <f t="shared" si="9"/>
        <v>18.099999999999998</v>
      </c>
      <c r="F25" s="29">
        <v>4.8</v>
      </c>
      <c r="G25" s="16">
        <f t="shared" si="14"/>
        <v>41.14285714285714</v>
      </c>
      <c r="H25" s="30">
        <v>0.004861111111111111</v>
      </c>
      <c r="I25" s="31">
        <f t="shared" si="10"/>
        <v>0.019444444444444445</v>
      </c>
      <c r="J25" s="32"/>
      <c r="K25" s="33">
        <f t="shared" si="11"/>
        <v>11</v>
      </c>
      <c r="L25" s="44"/>
      <c r="M25" s="80" t="s">
        <v>43</v>
      </c>
      <c r="N25" s="80"/>
      <c r="O25" s="45"/>
      <c r="P25" s="36">
        <v>0.0020833333333333333</v>
      </c>
      <c r="Q25" s="37">
        <f t="shared" si="0"/>
        <v>0.03263888888888889</v>
      </c>
      <c r="R25" s="38" t="str">
        <f t="shared" si="1"/>
        <v>-</v>
      </c>
      <c r="S25" s="28">
        <v>1.5</v>
      </c>
      <c r="T25" s="39">
        <f t="shared" si="2"/>
        <v>28.600000000000005</v>
      </c>
      <c r="U25" s="40">
        <f t="shared" si="3"/>
        <v>0.29305555555555546</v>
      </c>
      <c r="V25" s="72">
        <f t="shared" si="4"/>
        <v>0.4701388888888888</v>
      </c>
      <c r="W25" s="55">
        <f t="shared" si="5"/>
        <v>0.6159722222222221</v>
      </c>
      <c r="X25" s="72">
        <f t="shared" si="6"/>
        <v>0.7208333333333332</v>
      </c>
      <c r="Y25" s="46" t="s">
        <v>21</v>
      </c>
    </row>
    <row r="26" spans="1:25" ht="19.5" customHeight="1">
      <c r="A26" s="27">
        <f t="shared" si="7"/>
        <v>0.2854166666666666</v>
      </c>
      <c r="B26" s="27">
        <f t="shared" si="8"/>
        <v>0.417361111111111</v>
      </c>
      <c r="C26" s="27">
        <f t="shared" si="12"/>
        <v>0.5215277777777777</v>
      </c>
      <c r="D26" s="27">
        <f t="shared" si="13"/>
        <v>0.6638888888888889</v>
      </c>
      <c r="E26" s="28">
        <f t="shared" si="9"/>
        <v>19.599999999999998</v>
      </c>
      <c r="F26" s="29">
        <v>1.5</v>
      </c>
      <c r="G26" s="16" t="str">
        <f t="shared" si="14"/>
        <v>-</v>
      </c>
      <c r="H26" s="30">
        <v>0.0020833333333333333</v>
      </c>
      <c r="I26" s="31">
        <f t="shared" si="10"/>
        <v>0.021527777777777778</v>
      </c>
      <c r="J26" s="32">
        <v>481</v>
      </c>
      <c r="K26" s="33">
        <f t="shared" si="11"/>
        <v>12</v>
      </c>
      <c r="L26" s="44" t="s">
        <v>44</v>
      </c>
      <c r="M26" s="80" t="s">
        <v>45</v>
      </c>
      <c r="N26" s="80"/>
      <c r="O26" s="45" t="s">
        <v>46</v>
      </c>
      <c r="P26" s="36">
        <v>0.0013888888888888887</v>
      </c>
      <c r="Q26" s="37">
        <f t="shared" si="0"/>
        <v>0.030555555555555555</v>
      </c>
      <c r="R26" s="16" t="str">
        <f>IF(Q26&gt;2.9,Q26/S26/24,"-")</f>
        <v>-</v>
      </c>
      <c r="S26" s="28">
        <v>1.5</v>
      </c>
      <c r="T26" s="39">
        <f t="shared" si="2"/>
        <v>27.100000000000005</v>
      </c>
      <c r="U26" s="40">
        <f t="shared" si="3"/>
        <v>0.29097222222222213</v>
      </c>
      <c r="V26" s="72">
        <f t="shared" si="4"/>
        <v>0.46805555555555545</v>
      </c>
      <c r="W26" s="55">
        <f t="shared" si="5"/>
        <v>0.6138888888888888</v>
      </c>
      <c r="X26" s="72">
        <f t="shared" si="6"/>
        <v>0.7187499999999999</v>
      </c>
      <c r="Y26" s="46" t="s">
        <v>25</v>
      </c>
    </row>
    <row r="27" spans="1:25" ht="19.5" customHeight="1">
      <c r="A27" s="27">
        <f t="shared" si="7"/>
        <v>0.2868055555555555</v>
      </c>
      <c r="B27" s="27">
        <f t="shared" si="8"/>
        <v>0.4187499999999999</v>
      </c>
      <c r="C27" s="27">
        <f t="shared" si="12"/>
        <v>0.5229166666666666</v>
      </c>
      <c r="D27" s="27">
        <f t="shared" si="13"/>
        <v>0.6652777777777777</v>
      </c>
      <c r="E27" s="28">
        <f t="shared" si="9"/>
        <v>21.099999999999998</v>
      </c>
      <c r="F27" s="29">
        <v>1.5</v>
      </c>
      <c r="G27" s="16" t="str">
        <f t="shared" si="14"/>
        <v>-</v>
      </c>
      <c r="H27" s="30">
        <v>0.0013888888888888887</v>
      </c>
      <c r="I27" s="31">
        <f t="shared" si="10"/>
        <v>0.022916666666666665</v>
      </c>
      <c r="J27" s="32" t="s">
        <v>47</v>
      </c>
      <c r="K27" s="33">
        <f t="shared" si="11"/>
        <v>13</v>
      </c>
      <c r="L27" s="44" t="s">
        <v>48</v>
      </c>
      <c r="M27" s="80" t="s">
        <v>49</v>
      </c>
      <c r="N27" s="80"/>
      <c r="O27" s="45" t="s">
        <v>50</v>
      </c>
      <c r="P27" s="36">
        <v>0.0027777777777777775</v>
      </c>
      <c r="Q27" s="37">
        <f t="shared" si="0"/>
        <v>0.029166666666666667</v>
      </c>
      <c r="R27" s="38">
        <f aca="true" t="shared" si="15" ref="R27:R37">IF(S27&gt;2.9,S27/P27/24,"-")</f>
        <v>46.50000000000001</v>
      </c>
      <c r="S27" s="35">
        <v>3.1</v>
      </c>
      <c r="T27" s="39">
        <f t="shared" si="2"/>
        <v>25.600000000000005</v>
      </c>
      <c r="U27" s="40">
        <f t="shared" si="3"/>
        <v>0.28958333333333325</v>
      </c>
      <c r="V27" s="72">
        <f t="shared" si="4"/>
        <v>0.46666666666666656</v>
      </c>
      <c r="W27" s="55">
        <f t="shared" si="5"/>
        <v>0.6124999999999999</v>
      </c>
      <c r="X27" s="72">
        <f t="shared" si="6"/>
        <v>0.717361111111111</v>
      </c>
      <c r="Y27" s="46" t="s">
        <v>25</v>
      </c>
    </row>
    <row r="28" spans="1:25" ht="19.5" customHeight="1">
      <c r="A28" s="27" t="s">
        <v>51</v>
      </c>
      <c r="B28" s="27" t="s">
        <v>51</v>
      </c>
      <c r="C28" s="27" t="s">
        <v>51</v>
      </c>
      <c r="D28" s="27" t="s">
        <v>51</v>
      </c>
      <c r="E28" s="28" t="s">
        <v>51</v>
      </c>
      <c r="F28" s="46" t="s">
        <v>51</v>
      </c>
      <c r="G28" s="31" t="s">
        <v>51</v>
      </c>
      <c r="H28" s="31" t="s">
        <v>51</v>
      </c>
      <c r="I28" s="31" t="s">
        <v>51</v>
      </c>
      <c r="J28" s="32">
        <v>481</v>
      </c>
      <c r="K28" s="33">
        <f t="shared" si="11"/>
        <v>14</v>
      </c>
      <c r="L28" s="44"/>
      <c r="M28" s="80" t="s">
        <v>52</v>
      </c>
      <c r="N28" s="80"/>
      <c r="O28" s="45" t="s">
        <v>53</v>
      </c>
      <c r="P28" s="36">
        <v>0.0006944444444444444</v>
      </c>
      <c r="Q28" s="37">
        <f t="shared" si="0"/>
        <v>0.02638888888888889</v>
      </c>
      <c r="R28" s="38" t="str">
        <f t="shared" si="15"/>
        <v>-</v>
      </c>
      <c r="S28" s="28">
        <v>0.6</v>
      </c>
      <c r="T28" s="39">
        <f t="shared" si="2"/>
        <v>22.500000000000004</v>
      </c>
      <c r="U28" s="40">
        <f t="shared" si="3"/>
        <v>0.2868055555555555</v>
      </c>
      <c r="V28" s="72">
        <f t="shared" si="4"/>
        <v>0.4638888888888888</v>
      </c>
      <c r="W28" s="55">
        <f t="shared" si="5"/>
        <v>0.6097222222222222</v>
      </c>
      <c r="X28" s="72">
        <f t="shared" si="6"/>
        <v>0.7145833333333332</v>
      </c>
      <c r="Y28" s="46" t="s">
        <v>25</v>
      </c>
    </row>
    <row r="29" spans="1:25" ht="19.5" customHeight="1">
      <c r="A29" s="27">
        <f>SUM(A27+H29)</f>
        <v>0.28958333333333325</v>
      </c>
      <c r="B29" s="27">
        <f>SUM(B27+H29)</f>
        <v>0.42152777777777767</v>
      </c>
      <c r="C29" s="27">
        <f>SUM(C27+H29)</f>
        <v>0.5256944444444444</v>
      </c>
      <c r="D29" s="27">
        <f>SUM(D27+H29)</f>
        <v>0.6680555555555555</v>
      </c>
      <c r="E29" s="28">
        <f>SUM(E27+F29)</f>
        <v>24.7</v>
      </c>
      <c r="F29" s="29">
        <v>3.6</v>
      </c>
      <c r="G29" s="16">
        <f aca="true" t="shared" si="16" ref="G29:G36">IF(F29&gt;2.9,F29/H29/24,"-")</f>
        <v>54.00000000000001</v>
      </c>
      <c r="H29" s="30">
        <v>0.0027777777777777775</v>
      </c>
      <c r="I29" s="31">
        <f>SUM(I27+H29)</f>
        <v>0.025694444444444443</v>
      </c>
      <c r="J29" s="32"/>
      <c r="K29" s="33">
        <f t="shared" si="11"/>
        <v>15</v>
      </c>
      <c r="L29" s="44" t="s">
        <v>33</v>
      </c>
      <c r="M29" s="80" t="s">
        <v>54</v>
      </c>
      <c r="N29" s="80"/>
      <c r="O29" s="45" t="s">
        <v>55</v>
      </c>
      <c r="P29" s="36">
        <v>0.0006944444444444444</v>
      </c>
      <c r="Q29" s="37">
        <f t="shared" si="0"/>
        <v>0.025694444444444443</v>
      </c>
      <c r="R29" s="38" t="str">
        <f t="shared" si="15"/>
        <v>-</v>
      </c>
      <c r="S29" s="28">
        <v>0.5</v>
      </c>
      <c r="T29" s="39">
        <f t="shared" si="2"/>
        <v>21.900000000000002</v>
      </c>
      <c r="U29" s="40">
        <f t="shared" si="3"/>
        <v>0.28611111111111104</v>
      </c>
      <c r="V29" s="72">
        <f t="shared" si="4"/>
        <v>0.46319444444444435</v>
      </c>
      <c r="W29" s="55">
        <f t="shared" si="5"/>
        <v>0.6090277777777777</v>
      </c>
      <c r="X29" s="72">
        <f t="shared" si="6"/>
        <v>0.7138888888888888</v>
      </c>
      <c r="Y29" s="46" t="s">
        <v>96</v>
      </c>
    </row>
    <row r="30" spans="1:25" ht="19.5" customHeight="1">
      <c r="A30" s="27">
        <f aca="true" t="shared" si="17" ref="A30:A36">SUM(A29+H30)</f>
        <v>0.2902777777777777</v>
      </c>
      <c r="B30" s="27">
        <f aca="true" t="shared" si="18" ref="B30:B36">SUM(B29+H30)</f>
        <v>0.4222222222222221</v>
      </c>
      <c r="C30" s="27">
        <f aca="true" t="shared" si="19" ref="C30:C36">SUM(C29+H30)</f>
        <v>0.5263888888888888</v>
      </c>
      <c r="D30" s="27">
        <f aca="true" t="shared" si="20" ref="D30:D36">SUM(D29+H30)</f>
        <v>0.66875</v>
      </c>
      <c r="E30" s="28">
        <f aca="true" t="shared" si="21" ref="E30:E36">SUM(E29+F30)</f>
        <v>25.2</v>
      </c>
      <c r="F30" s="29">
        <v>0.5</v>
      </c>
      <c r="G30" s="16" t="str">
        <f t="shared" si="16"/>
        <v>-</v>
      </c>
      <c r="H30" s="30">
        <v>0.0006944444444444444</v>
      </c>
      <c r="I30" s="31">
        <f aca="true" t="shared" si="22" ref="I30:I36">SUM(I29+H30)</f>
        <v>0.02638888888888889</v>
      </c>
      <c r="J30" s="32"/>
      <c r="K30" s="33">
        <f t="shared" si="11"/>
        <v>16</v>
      </c>
      <c r="L30" s="44" t="s">
        <v>35</v>
      </c>
      <c r="M30" s="80" t="s">
        <v>56</v>
      </c>
      <c r="N30" s="80"/>
      <c r="O30" s="45" t="s">
        <v>57</v>
      </c>
      <c r="P30" s="36">
        <v>0.004166666666666667</v>
      </c>
      <c r="Q30" s="37">
        <f t="shared" si="0"/>
        <v>0.024999999999999998</v>
      </c>
      <c r="R30" s="43">
        <f t="shared" si="15"/>
        <v>52</v>
      </c>
      <c r="S30" s="28">
        <v>5.2</v>
      </c>
      <c r="T30" s="39">
        <f t="shared" si="2"/>
        <v>21.400000000000002</v>
      </c>
      <c r="U30" s="40">
        <f t="shared" si="3"/>
        <v>0.2854166666666666</v>
      </c>
      <c r="V30" s="72">
        <f t="shared" si="4"/>
        <v>0.4624999999999999</v>
      </c>
      <c r="W30" s="55">
        <f t="shared" si="5"/>
        <v>0.6083333333333333</v>
      </c>
      <c r="X30" s="72">
        <f t="shared" si="6"/>
        <v>0.7131944444444444</v>
      </c>
      <c r="Y30" s="46" t="s">
        <v>96</v>
      </c>
    </row>
    <row r="31" spans="1:25" ht="19.5" customHeight="1">
      <c r="A31" s="27">
        <f t="shared" si="17"/>
        <v>0.29444444444444434</v>
      </c>
      <c r="B31" s="27">
        <f t="shared" si="18"/>
        <v>0.42638888888888876</v>
      </c>
      <c r="C31" s="27">
        <f t="shared" si="19"/>
        <v>0.5305555555555554</v>
      </c>
      <c r="D31" s="27">
        <f t="shared" si="20"/>
        <v>0.6729166666666666</v>
      </c>
      <c r="E31" s="28">
        <f t="shared" si="21"/>
        <v>30.4</v>
      </c>
      <c r="F31" s="29">
        <v>5.2</v>
      </c>
      <c r="G31" s="16">
        <f t="shared" si="16"/>
        <v>52</v>
      </c>
      <c r="H31" s="30">
        <v>0.004166666666666667</v>
      </c>
      <c r="I31" s="31">
        <f t="shared" si="22"/>
        <v>0.030555555555555555</v>
      </c>
      <c r="J31" s="32"/>
      <c r="K31" s="33">
        <f t="shared" si="11"/>
        <v>17</v>
      </c>
      <c r="L31" s="44" t="s">
        <v>26</v>
      </c>
      <c r="M31" s="80" t="s">
        <v>58</v>
      </c>
      <c r="N31" s="80"/>
      <c r="O31" s="45" t="s">
        <v>59</v>
      </c>
      <c r="P31" s="36">
        <v>0.0013888888888888887</v>
      </c>
      <c r="Q31" s="37">
        <f t="shared" si="0"/>
        <v>0.020833333333333332</v>
      </c>
      <c r="R31" s="38" t="str">
        <f t="shared" si="15"/>
        <v>-</v>
      </c>
      <c r="S31" s="28">
        <v>1.6</v>
      </c>
      <c r="T31" s="39">
        <f t="shared" si="2"/>
        <v>16.200000000000003</v>
      </c>
      <c r="U31" s="40">
        <f t="shared" si="3"/>
        <v>0.28124999999999994</v>
      </c>
      <c r="V31" s="72">
        <f t="shared" si="4"/>
        <v>0.45833333333333326</v>
      </c>
      <c r="W31" s="55">
        <f t="shared" si="5"/>
        <v>0.6041666666666666</v>
      </c>
      <c r="X31" s="72">
        <f t="shared" si="6"/>
        <v>0.7090277777777777</v>
      </c>
      <c r="Y31" s="46" t="s">
        <v>96</v>
      </c>
    </row>
    <row r="32" spans="1:25" ht="19.5" customHeight="1">
      <c r="A32" s="27">
        <f t="shared" si="17"/>
        <v>0.2958333333333332</v>
      </c>
      <c r="B32" s="27">
        <f t="shared" si="18"/>
        <v>0.42777777777777765</v>
      </c>
      <c r="C32" s="27">
        <f t="shared" si="19"/>
        <v>0.5319444444444443</v>
      </c>
      <c r="D32" s="27">
        <f t="shared" si="20"/>
        <v>0.6743055555555555</v>
      </c>
      <c r="E32" s="28">
        <f t="shared" si="21"/>
        <v>32</v>
      </c>
      <c r="F32" s="29">
        <v>1.6</v>
      </c>
      <c r="G32" s="16" t="str">
        <f t="shared" si="16"/>
        <v>-</v>
      </c>
      <c r="H32" s="30">
        <v>0.0013888888888888887</v>
      </c>
      <c r="I32" s="31">
        <f t="shared" si="22"/>
        <v>0.03194444444444444</v>
      </c>
      <c r="J32" s="32"/>
      <c r="K32" s="33">
        <f t="shared" si="11"/>
        <v>18</v>
      </c>
      <c r="L32" s="44" t="s">
        <v>23</v>
      </c>
      <c r="M32" s="80" t="s">
        <v>60</v>
      </c>
      <c r="N32" s="80"/>
      <c r="O32" s="45" t="s">
        <v>61</v>
      </c>
      <c r="P32" s="36">
        <v>0.0027777777777777775</v>
      </c>
      <c r="Q32" s="37">
        <f t="shared" si="0"/>
        <v>0.019444444444444445</v>
      </c>
      <c r="R32" s="38">
        <f t="shared" si="15"/>
        <v>55.50000000000001</v>
      </c>
      <c r="S32" s="28">
        <v>3.7</v>
      </c>
      <c r="T32" s="39">
        <f t="shared" si="2"/>
        <v>14.600000000000001</v>
      </c>
      <c r="U32" s="40">
        <f t="shared" si="3"/>
        <v>0.27986111111111106</v>
      </c>
      <c r="V32" s="72">
        <f t="shared" si="4"/>
        <v>0.4569444444444444</v>
      </c>
      <c r="W32" s="55">
        <f t="shared" si="5"/>
        <v>0.6027777777777777</v>
      </c>
      <c r="X32" s="72">
        <f t="shared" si="6"/>
        <v>0.7076388888888888</v>
      </c>
      <c r="Y32" s="46" t="s">
        <v>96</v>
      </c>
    </row>
    <row r="33" spans="1:25" ht="19.5" customHeight="1">
      <c r="A33" s="27">
        <f t="shared" si="17"/>
        <v>0.298611111111111</v>
      </c>
      <c r="B33" s="27">
        <f t="shared" si="18"/>
        <v>0.4305555555555554</v>
      </c>
      <c r="C33" s="27">
        <f t="shared" si="19"/>
        <v>0.5347222222222221</v>
      </c>
      <c r="D33" s="27">
        <f t="shared" si="20"/>
        <v>0.6770833333333333</v>
      </c>
      <c r="E33" s="28">
        <f t="shared" si="21"/>
        <v>35.7</v>
      </c>
      <c r="F33" s="29">
        <v>3.7</v>
      </c>
      <c r="G33" s="16">
        <f t="shared" si="16"/>
        <v>55.50000000000001</v>
      </c>
      <c r="H33" s="30">
        <v>0.0027777777777777775</v>
      </c>
      <c r="I33" s="31">
        <f t="shared" si="22"/>
        <v>0.03472222222222222</v>
      </c>
      <c r="J33" s="32"/>
      <c r="K33" s="33">
        <f t="shared" si="11"/>
        <v>19</v>
      </c>
      <c r="L33" s="44"/>
      <c r="M33" s="78" t="s">
        <v>62</v>
      </c>
      <c r="N33" s="78"/>
      <c r="O33" s="45"/>
      <c r="P33" s="36">
        <v>0.0027777777777777775</v>
      </c>
      <c r="Q33" s="37">
        <f t="shared" si="0"/>
        <v>0.016666666666666666</v>
      </c>
      <c r="R33" s="43">
        <f t="shared" si="15"/>
        <v>48.00000000000001</v>
      </c>
      <c r="S33" s="28">
        <v>3.2</v>
      </c>
      <c r="T33" s="39">
        <f t="shared" si="2"/>
        <v>10.9</v>
      </c>
      <c r="U33" s="40">
        <f t="shared" si="3"/>
        <v>0.2770833333333333</v>
      </c>
      <c r="V33" s="72">
        <f t="shared" si="4"/>
        <v>0.4541666666666666</v>
      </c>
      <c r="W33" s="55">
        <f t="shared" si="5"/>
        <v>0.6</v>
      </c>
      <c r="X33" s="72">
        <f t="shared" si="6"/>
        <v>0.704861111111111</v>
      </c>
      <c r="Y33" s="46" t="s">
        <v>96</v>
      </c>
    </row>
    <row r="34" spans="1:25" ht="19.5" customHeight="1">
      <c r="A34" s="27">
        <f t="shared" si="17"/>
        <v>0.30138888888888876</v>
      </c>
      <c r="B34" s="27">
        <f t="shared" si="18"/>
        <v>0.4333333333333332</v>
      </c>
      <c r="C34" s="27">
        <f t="shared" si="19"/>
        <v>0.5374999999999999</v>
      </c>
      <c r="D34" s="27">
        <f t="shared" si="20"/>
        <v>0.679861111111111</v>
      </c>
      <c r="E34" s="28">
        <f t="shared" si="21"/>
        <v>38.900000000000006</v>
      </c>
      <c r="F34" s="29">
        <v>3.2</v>
      </c>
      <c r="G34" s="16">
        <f t="shared" si="16"/>
        <v>48.00000000000001</v>
      </c>
      <c r="H34" s="30">
        <v>0.0027777777777777775</v>
      </c>
      <c r="I34" s="31">
        <f t="shared" si="22"/>
        <v>0.03749999999999999</v>
      </c>
      <c r="J34" s="32"/>
      <c r="K34" s="33">
        <f t="shared" si="11"/>
        <v>20</v>
      </c>
      <c r="L34" s="44"/>
      <c r="M34" s="81" t="s">
        <v>63</v>
      </c>
      <c r="N34" s="81"/>
      <c r="O34" s="45"/>
      <c r="P34" s="36">
        <v>0.0006944444444444444</v>
      </c>
      <c r="Q34" s="37">
        <f t="shared" si="0"/>
        <v>0.013888888888888888</v>
      </c>
      <c r="R34" s="38" t="str">
        <f t="shared" si="15"/>
        <v>-</v>
      </c>
      <c r="S34" s="28">
        <v>0.4</v>
      </c>
      <c r="T34" s="39">
        <f t="shared" si="2"/>
        <v>7.7</v>
      </c>
      <c r="U34" s="40">
        <f t="shared" si="3"/>
        <v>0.2743055555555555</v>
      </c>
      <c r="V34" s="72">
        <f t="shared" si="4"/>
        <v>0.45138888888888884</v>
      </c>
      <c r="W34" s="55">
        <f t="shared" si="5"/>
        <v>0.5972222222222222</v>
      </c>
      <c r="X34" s="72">
        <f t="shared" si="6"/>
        <v>0.7020833333333333</v>
      </c>
      <c r="Y34" s="46" t="s">
        <v>96</v>
      </c>
    </row>
    <row r="35" spans="1:25" ht="19.5" customHeight="1">
      <c r="A35" s="27">
        <f t="shared" si="17"/>
        <v>0.3020833333333332</v>
      </c>
      <c r="B35" s="27">
        <f t="shared" si="18"/>
        <v>0.4340277777777776</v>
      </c>
      <c r="C35" s="27">
        <f t="shared" si="19"/>
        <v>0.5381944444444443</v>
      </c>
      <c r="D35" s="27">
        <f t="shared" si="20"/>
        <v>0.6805555555555555</v>
      </c>
      <c r="E35" s="28">
        <f t="shared" si="21"/>
        <v>39.300000000000004</v>
      </c>
      <c r="F35" s="29">
        <v>0.4</v>
      </c>
      <c r="G35" s="16" t="str">
        <f t="shared" si="16"/>
        <v>-</v>
      </c>
      <c r="H35" s="30">
        <v>0.0006944444444444444</v>
      </c>
      <c r="I35" s="31">
        <f t="shared" si="22"/>
        <v>0.038194444444444434</v>
      </c>
      <c r="J35" s="32"/>
      <c r="K35" s="33">
        <f t="shared" si="11"/>
        <v>21</v>
      </c>
      <c r="L35" s="44"/>
      <c r="M35" s="81" t="s">
        <v>64</v>
      </c>
      <c r="N35" s="81"/>
      <c r="O35" s="45"/>
      <c r="P35" s="36">
        <v>0.0013888888888888887</v>
      </c>
      <c r="Q35" s="37">
        <f t="shared" si="0"/>
        <v>0.013194444444444444</v>
      </c>
      <c r="R35" s="38" t="str">
        <f t="shared" si="15"/>
        <v>-</v>
      </c>
      <c r="S35" s="28">
        <v>1.2</v>
      </c>
      <c r="T35" s="39">
        <f t="shared" si="2"/>
        <v>7.3</v>
      </c>
      <c r="U35" s="40">
        <f t="shared" si="3"/>
        <v>0.2736111111111111</v>
      </c>
      <c r="V35" s="72">
        <f t="shared" si="4"/>
        <v>0.4506944444444444</v>
      </c>
      <c r="W35" s="55">
        <f t="shared" si="5"/>
        <v>0.5965277777777778</v>
      </c>
      <c r="X35" s="72">
        <f t="shared" si="6"/>
        <v>0.7013888888888888</v>
      </c>
      <c r="Y35" s="46" t="s">
        <v>96</v>
      </c>
    </row>
    <row r="36" spans="1:25" ht="19.5" customHeight="1">
      <c r="A36" s="27">
        <f t="shared" si="17"/>
        <v>0.3034722222222221</v>
      </c>
      <c r="B36" s="27">
        <f t="shared" si="18"/>
        <v>0.4354166666666665</v>
      </c>
      <c r="C36" s="27">
        <f t="shared" si="19"/>
        <v>0.5395833333333332</v>
      </c>
      <c r="D36" s="27">
        <f t="shared" si="20"/>
        <v>0.6819444444444444</v>
      </c>
      <c r="E36" s="28">
        <f t="shared" si="21"/>
        <v>40.400000000000006</v>
      </c>
      <c r="F36" s="29">
        <v>1.1</v>
      </c>
      <c r="G36" s="16" t="str">
        <f t="shared" si="16"/>
        <v>-</v>
      </c>
      <c r="H36" s="30">
        <v>0.0013888888888888887</v>
      </c>
      <c r="I36" s="31">
        <f t="shared" si="22"/>
        <v>0.039583333333333325</v>
      </c>
      <c r="J36" s="32"/>
      <c r="K36" s="33">
        <f t="shared" si="11"/>
        <v>22</v>
      </c>
      <c r="L36" s="44"/>
      <c r="M36" s="76" t="s">
        <v>65</v>
      </c>
      <c r="N36" s="76"/>
      <c r="O36" s="45"/>
      <c r="P36" s="36">
        <v>0.0006944444444444444</v>
      </c>
      <c r="Q36" s="37">
        <f t="shared" si="0"/>
        <v>0.011805555555555555</v>
      </c>
      <c r="R36" s="38" t="str">
        <f t="shared" si="15"/>
        <v>-</v>
      </c>
      <c r="S36" s="28">
        <v>0.6</v>
      </c>
      <c r="T36" s="39">
        <f t="shared" si="2"/>
        <v>6.1</v>
      </c>
      <c r="U36" s="40">
        <f t="shared" si="3"/>
        <v>0.2722222222222222</v>
      </c>
      <c r="V36" s="72">
        <f t="shared" si="4"/>
        <v>0.4493055555555555</v>
      </c>
      <c r="W36" s="55">
        <f t="shared" si="5"/>
        <v>0.5951388888888889</v>
      </c>
      <c r="X36" s="72">
        <f t="shared" si="6"/>
        <v>0.7</v>
      </c>
      <c r="Y36" s="46" t="s">
        <v>96</v>
      </c>
    </row>
    <row r="37" spans="1:25" ht="19.5" customHeight="1">
      <c r="A37" s="27" t="s">
        <v>51</v>
      </c>
      <c r="B37" s="27" t="s">
        <v>51</v>
      </c>
      <c r="C37" s="27" t="s">
        <v>51</v>
      </c>
      <c r="D37" s="27" t="s">
        <v>51</v>
      </c>
      <c r="E37" s="28" t="s">
        <v>51</v>
      </c>
      <c r="F37" s="29" t="s">
        <v>51</v>
      </c>
      <c r="G37" s="31" t="s">
        <v>51</v>
      </c>
      <c r="H37" s="31" t="s">
        <v>51</v>
      </c>
      <c r="I37" s="31" t="s">
        <v>51</v>
      </c>
      <c r="J37" s="32"/>
      <c r="K37" s="33">
        <f t="shared" si="11"/>
        <v>23</v>
      </c>
      <c r="L37" s="44"/>
      <c r="M37" s="76" t="s">
        <v>66</v>
      </c>
      <c r="N37" s="76"/>
      <c r="O37" s="45"/>
      <c r="P37" s="36">
        <v>0.0013888888888888887</v>
      </c>
      <c r="Q37" s="37">
        <f>SUM(Q39+P37)</f>
        <v>0.011111111111111112</v>
      </c>
      <c r="R37" s="38" t="str">
        <f t="shared" si="15"/>
        <v>-</v>
      </c>
      <c r="S37" s="28">
        <v>0.7</v>
      </c>
      <c r="T37" s="39">
        <f>SUM(T39+S37)</f>
        <v>5.5</v>
      </c>
      <c r="U37" s="40">
        <f>SUM(U39+$P37)</f>
        <v>0.27152777777777776</v>
      </c>
      <c r="V37" s="72">
        <f>SUM(V39+$P37)</f>
        <v>0.44861111111111107</v>
      </c>
      <c r="W37" s="40">
        <f>SUM(W39+$P37)</f>
        <v>0.5944444444444444</v>
      </c>
      <c r="X37" s="72">
        <f>SUM(X39+$P37)</f>
        <v>0.6993055555555555</v>
      </c>
      <c r="Y37" s="46" t="s">
        <v>96</v>
      </c>
    </row>
    <row r="38" spans="1:25" ht="19.5" customHeight="1">
      <c r="A38" s="47">
        <f>SUM(A36+H38)</f>
        <v>0.30486111111111097</v>
      </c>
      <c r="B38" s="47">
        <f>SUM(B36+H38)</f>
        <v>0.4368055555555554</v>
      </c>
      <c r="C38" s="47">
        <f>SUM(C36+H38)</f>
        <v>0.5409722222222221</v>
      </c>
      <c r="D38" s="47">
        <f>SUM(D36+H38)</f>
        <v>0.6833333333333332</v>
      </c>
      <c r="E38" s="28">
        <f>SUM(E36+F38)</f>
        <v>41.10000000000001</v>
      </c>
      <c r="F38" s="48">
        <v>0.7</v>
      </c>
      <c r="G38" s="49" t="str">
        <f>IF(F38&gt;2.9,F38/H38/24,"-")</f>
        <v>-</v>
      </c>
      <c r="H38" s="41">
        <v>0.0013888888888888887</v>
      </c>
      <c r="I38" s="31">
        <f>SUM(I36+H38)</f>
        <v>0.040972222222222215</v>
      </c>
      <c r="J38" s="32"/>
      <c r="K38" s="33">
        <f t="shared" si="11"/>
        <v>24</v>
      </c>
      <c r="L38" s="50" t="s">
        <v>61</v>
      </c>
      <c r="M38" s="76" t="s">
        <v>67</v>
      </c>
      <c r="N38" s="76"/>
      <c r="O38" s="45"/>
      <c r="P38" s="31" t="s">
        <v>51</v>
      </c>
      <c r="Q38" s="31" t="s">
        <v>51</v>
      </c>
      <c r="R38" s="51" t="s">
        <v>51</v>
      </c>
      <c r="S38" s="39" t="s">
        <v>51</v>
      </c>
      <c r="T38" s="39" t="s">
        <v>51</v>
      </c>
      <c r="U38" s="40" t="s">
        <v>51</v>
      </c>
      <c r="V38" s="72" t="s">
        <v>51</v>
      </c>
      <c r="W38" s="55" t="s">
        <v>51</v>
      </c>
      <c r="X38" s="72" t="s">
        <v>51</v>
      </c>
      <c r="Y38" s="46" t="s">
        <v>21</v>
      </c>
    </row>
    <row r="39" spans="1:25" ht="19.5" customHeight="1">
      <c r="A39" s="27">
        <f>SUM(A38+H39)</f>
        <v>0.3055555555555554</v>
      </c>
      <c r="B39" s="27">
        <f>SUM(B38+H39)</f>
        <v>0.43749999999999983</v>
      </c>
      <c r="C39" s="27">
        <f>SUM(C38+H39)</f>
        <v>0.5416666666666665</v>
      </c>
      <c r="D39" s="27">
        <f>SUM(D38+H39)</f>
        <v>0.6840277777777777</v>
      </c>
      <c r="E39" s="28">
        <f>SUM(E38+F39)</f>
        <v>41.70000000000001</v>
      </c>
      <c r="F39" s="29">
        <v>0.6</v>
      </c>
      <c r="G39" s="16" t="str">
        <f>IF(F39&gt;2.9,F39/H39/24,"-")</f>
        <v>-</v>
      </c>
      <c r="H39" s="30">
        <v>0.0006944444444444444</v>
      </c>
      <c r="I39" s="31">
        <f>SUM(I38+H39)</f>
        <v>0.04166666666666666</v>
      </c>
      <c r="J39" s="32"/>
      <c r="K39" s="33">
        <f t="shared" si="11"/>
        <v>25</v>
      </c>
      <c r="L39" s="44" t="s">
        <v>61</v>
      </c>
      <c r="M39" s="76" t="s">
        <v>68</v>
      </c>
      <c r="N39" s="76"/>
      <c r="O39" s="52" t="s">
        <v>23</v>
      </c>
      <c r="P39" s="36">
        <v>0.0006944444444444444</v>
      </c>
      <c r="Q39" s="37">
        <f>SUM(P39+Q40)</f>
        <v>0.009722222222222222</v>
      </c>
      <c r="R39" s="38" t="str">
        <f>IF(S39&gt;2.9,S39/P39/24,"-")</f>
        <v>-</v>
      </c>
      <c r="S39" s="28">
        <v>0.5</v>
      </c>
      <c r="T39" s="39">
        <f>SUM(S39+T40)</f>
        <v>4.8</v>
      </c>
      <c r="U39" s="40">
        <f aca="true" t="shared" si="23" ref="U39:X42">SUM(U40+$P39)</f>
        <v>0.2701388888888889</v>
      </c>
      <c r="V39" s="72">
        <f t="shared" si="23"/>
        <v>0.4472222222222222</v>
      </c>
      <c r="W39" s="55">
        <f t="shared" si="23"/>
        <v>0.5930555555555556</v>
      </c>
      <c r="X39" s="72">
        <f t="shared" si="23"/>
        <v>0.6979166666666666</v>
      </c>
      <c r="Y39" s="75" t="s">
        <v>21</v>
      </c>
    </row>
    <row r="40" spans="1:25" ht="19.5" customHeight="1">
      <c r="A40" s="27">
        <f>SUM(A39+H40)</f>
        <v>0.30624999999999986</v>
      </c>
      <c r="B40" s="27">
        <f>SUM(B39+H40)</f>
        <v>0.4381944444444443</v>
      </c>
      <c r="C40" s="27">
        <f>SUM(C39+H40)</f>
        <v>0.542361111111111</v>
      </c>
      <c r="D40" s="27">
        <f>SUM(D39+H40)</f>
        <v>0.6847222222222221</v>
      </c>
      <c r="E40" s="28">
        <f>SUM(E39+F40)</f>
        <v>42.30000000000001</v>
      </c>
      <c r="F40" s="29">
        <v>0.6</v>
      </c>
      <c r="G40" s="16" t="str">
        <f>IF(F40&gt;2.9,F40/H40/24,"-")</f>
        <v>-</v>
      </c>
      <c r="H40" s="30">
        <v>0.0006944444444444444</v>
      </c>
      <c r="I40" s="31">
        <f>SUM(I39+H40)</f>
        <v>0.0423611111111111</v>
      </c>
      <c r="J40" s="32"/>
      <c r="K40" s="33">
        <f t="shared" si="11"/>
        <v>26</v>
      </c>
      <c r="L40" s="44" t="s">
        <v>59</v>
      </c>
      <c r="M40" s="76" t="s">
        <v>69</v>
      </c>
      <c r="N40" s="76"/>
      <c r="O40" s="45" t="s">
        <v>26</v>
      </c>
      <c r="P40" s="36">
        <v>0.0013888888888888887</v>
      </c>
      <c r="Q40" s="37">
        <f>SUM(P40+Q41)</f>
        <v>0.009027777777777779</v>
      </c>
      <c r="R40" s="38" t="str">
        <f>IF(S40&gt;2.9,S40/P40/24,"-")</f>
        <v>-</v>
      </c>
      <c r="S40" s="28">
        <v>0.6</v>
      </c>
      <c r="T40" s="39">
        <f>SUM(S40+T41)</f>
        <v>4.3</v>
      </c>
      <c r="U40" s="40">
        <f t="shared" si="23"/>
        <v>0.26944444444444443</v>
      </c>
      <c r="V40" s="72">
        <f t="shared" si="23"/>
        <v>0.44652777777777775</v>
      </c>
      <c r="W40" s="55">
        <f t="shared" si="23"/>
        <v>0.5923611111111111</v>
      </c>
      <c r="X40" s="72">
        <f t="shared" si="23"/>
        <v>0.6972222222222222</v>
      </c>
      <c r="Y40" s="75" t="s">
        <v>21</v>
      </c>
    </row>
    <row r="41" spans="1:25" ht="19.5" customHeight="1">
      <c r="A41" s="27">
        <f>SUM(A40+H41)</f>
        <v>0.30763888888888874</v>
      </c>
      <c r="B41" s="27">
        <f>SUM(B40+H41)</f>
        <v>0.43958333333333316</v>
      </c>
      <c r="C41" s="27">
        <f>SUM(C40+H41)</f>
        <v>0.5437499999999998</v>
      </c>
      <c r="D41" s="27">
        <f>SUM(D40+H41)</f>
        <v>0.686111111111111</v>
      </c>
      <c r="E41" s="28">
        <f>SUM(E40+F41)</f>
        <v>42.80000000000001</v>
      </c>
      <c r="F41" s="29">
        <v>0.5</v>
      </c>
      <c r="G41" s="16" t="str">
        <f>IF(F41&gt;2.9,F41/H41/24,"-")</f>
        <v>-</v>
      </c>
      <c r="H41" s="30">
        <v>0.0013888888888888887</v>
      </c>
      <c r="I41" s="31">
        <f>SUM(I40+H41)</f>
        <v>0.04374999999999999</v>
      </c>
      <c r="J41" s="32"/>
      <c r="K41" s="33">
        <f t="shared" si="11"/>
        <v>27</v>
      </c>
      <c r="L41" s="44"/>
      <c r="M41" s="77" t="s">
        <v>70</v>
      </c>
      <c r="N41" s="77"/>
      <c r="O41" s="45"/>
      <c r="P41" s="36">
        <v>0.0013888888888888887</v>
      </c>
      <c r="Q41" s="37">
        <f>SUM(P41+Q42)</f>
        <v>0.0076388888888888895</v>
      </c>
      <c r="R41" s="38" t="str">
        <f>IF(S41&gt;2.9,S41/P41/24,"-")</f>
        <v>-</v>
      </c>
      <c r="S41" s="28">
        <v>0.8</v>
      </c>
      <c r="T41" s="39">
        <f>SUM(S41+T42)</f>
        <v>3.7</v>
      </c>
      <c r="U41" s="40">
        <f t="shared" si="23"/>
        <v>0.26805555555555555</v>
      </c>
      <c r="V41" s="72">
        <f t="shared" si="23"/>
        <v>0.44513888888888886</v>
      </c>
      <c r="W41" s="55">
        <f t="shared" si="23"/>
        <v>0.5909722222222222</v>
      </c>
      <c r="X41" s="72">
        <f t="shared" si="23"/>
        <v>0.6958333333333333</v>
      </c>
      <c r="Y41" s="46" t="s">
        <v>96</v>
      </c>
    </row>
    <row r="42" spans="1:25" ht="19.5" customHeight="1">
      <c r="A42" s="27">
        <f>SUM(A41+H42)</f>
        <v>0.3090277777777776</v>
      </c>
      <c r="B42" s="27">
        <f>SUM(B41+H42)</f>
        <v>0.44097222222222204</v>
      </c>
      <c r="C42" s="27">
        <f>SUM(C41+H42)</f>
        <v>0.5451388888888887</v>
      </c>
      <c r="D42" s="27">
        <f>SUM(D41+H42)</f>
        <v>0.6874999999999999</v>
      </c>
      <c r="E42" s="28">
        <f>SUM(E41+F42)</f>
        <v>43.500000000000014</v>
      </c>
      <c r="F42" s="29">
        <v>0.7</v>
      </c>
      <c r="G42" s="16" t="str">
        <f>IF(F42&gt;2.9,F42/H42/24,"-")</f>
        <v>-</v>
      </c>
      <c r="H42" s="30">
        <v>0.0013888888888888887</v>
      </c>
      <c r="I42" s="31">
        <f>SUM(I41+H42)</f>
        <v>0.04513888888888888</v>
      </c>
      <c r="J42" s="32"/>
      <c r="K42" s="33">
        <f t="shared" si="11"/>
        <v>28</v>
      </c>
      <c r="L42" s="44"/>
      <c r="M42" s="77" t="s">
        <v>71</v>
      </c>
      <c r="N42" s="77"/>
      <c r="O42" s="45"/>
      <c r="P42" s="36">
        <v>0.0013888888888888887</v>
      </c>
      <c r="Q42" s="37">
        <f>SUM(P42+Q43)</f>
        <v>0.00625</v>
      </c>
      <c r="R42" s="38" t="str">
        <f>IF(S42&gt;2.9,S42/P42/24,"-")</f>
        <v>-</v>
      </c>
      <c r="S42" s="28">
        <v>0.6</v>
      </c>
      <c r="T42" s="39">
        <f>SUM(S42+T43)</f>
        <v>2.9</v>
      </c>
      <c r="U42" s="40">
        <f t="shared" si="23"/>
        <v>0.26666666666666666</v>
      </c>
      <c r="V42" s="72">
        <f t="shared" si="23"/>
        <v>0.44375</v>
      </c>
      <c r="W42" s="55">
        <f t="shared" si="23"/>
        <v>0.5895833333333333</v>
      </c>
      <c r="X42" s="72">
        <f t="shared" si="23"/>
        <v>0.6944444444444444</v>
      </c>
      <c r="Y42" s="46" t="s">
        <v>96</v>
      </c>
    </row>
    <row r="43" spans="1:25" ht="19.5" customHeight="1">
      <c r="A43" s="27" t="s">
        <v>51</v>
      </c>
      <c r="B43" s="27" t="s">
        <v>51</v>
      </c>
      <c r="C43" s="27" t="s">
        <v>51</v>
      </c>
      <c r="D43" s="27" t="s">
        <v>51</v>
      </c>
      <c r="E43" s="28" t="s">
        <v>51</v>
      </c>
      <c r="F43" s="29" t="s">
        <v>51</v>
      </c>
      <c r="G43" s="31" t="s">
        <v>51</v>
      </c>
      <c r="H43" s="31" t="s">
        <v>51</v>
      </c>
      <c r="I43" s="31" t="s">
        <v>51</v>
      </c>
      <c r="J43" s="32"/>
      <c r="K43" s="33">
        <f t="shared" si="11"/>
        <v>29</v>
      </c>
      <c r="L43" s="44"/>
      <c r="M43" s="77" t="s">
        <v>72</v>
      </c>
      <c r="N43" s="77"/>
      <c r="O43" s="45"/>
      <c r="P43" s="36">
        <v>0.0013888888888888887</v>
      </c>
      <c r="Q43" s="37">
        <f>SUM(P43+Q46)</f>
        <v>0.004861111111111111</v>
      </c>
      <c r="R43" s="38" t="str">
        <f>IF(S43&gt;2.9,S43/P43/24,"-")</f>
        <v>-</v>
      </c>
      <c r="S43" s="28">
        <v>0.7</v>
      </c>
      <c r="T43" s="39">
        <f>SUM(S43+T46)</f>
        <v>2.3</v>
      </c>
      <c r="U43" s="40">
        <f>SUM(U46+$P43)</f>
        <v>0.2652777777777778</v>
      </c>
      <c r="V43" s="72">
        <f>SUM(V46+$P43)</f>
        <v>0.4423611111111111</v>
      </c>
      <c r="W43" s="55">
        <f>SUM(W46+$P43)</f>
        <v>0.5881944444444445</v>
      </c>
      <c r="X43" s="72">
        <f>SUM(X46+$P43)</f>
        <v>0.6930555555555555</v>
      </c>
      <c r="Y43" s="46" t="s">
        <v>96</v>
      </c>
    </row>
    <row r="44" spans="1:25" ht="19.5" customHeight="1">
      <c r="A44" s="27">
        <f>SUM(A42+H44)</f>
        <v>0.3104166666666665</v>
      </c>
      <c r="B44" s="27">
        <f>SUM(B42+H44)</f>
        <v>0.4423611111111109</v>
      </c>
      <c r="C44" s="27">
        <f>SUM(C42+H44)</f>
        <v>0.5465277777777776</v>
      </c>
      <c r="D44" s="27">
        <f>SUM(D42+H44)</f>
        <v>0.6888888888888888</v>
      </c>
      <c r="E44" s="28">
        <f>SUM(E42+F44)</f>
        <v>44.000000000000014</v>
      </c>
      <c r="F44" s="29">
        <v>0.5</v>
      </c>
      <c r="G44" s="16" t="str">
        <f>IF(F44&gt;2.9,F44/H44/24,"-")</f>
        <v>-</v>
      </c>
      <c r="H44" s="30">
        <v>0.0013888888888888887</v>
      </c>
      <c r="I44" s="31">
        <f>SUM(I42+H44)</f>
        <v>0.04652777777777777</v>
      </c>
      <c r="J44" s="32"/>
      <c r="K44" s="33">
        <f t="shared" si="11"/>
        <v>30</v>
      </c>
      <c r="L44" s="44"/>
      <c r="M44" s="77" t="s">
        <v>73</v>
      </c>
      <c r="N44" s="77"/>
      <c r="O44" s="45"/>
      <c r="P44" s="31" t="s">
        <v>51</v>
      </c>
      <c r="Q44" s="31" t="s">
        <v>51</v>
      </c>
      <c r="R44" s="38" t="s">
        <v>51</v>
      </c>
      <c r="S44" s="28" t="s">
        <v>51</v>
      </c>
      <c r="T44" s="39" t="s">
        <v>51</v>
      </c>
      <c r="U44" s="40" t="s">
        <v>51</v>
      </c>
      <c r="V44" s="72" t="s">
        <v>51</v>
      </c>
      <c r="W44" s="55" t="s">
        <v>51</v>
      </c>
      <c r="X44" s="72" t="s">
        <v>51</v>
      </c>
      <c r="Y44" s="46" t="s">
        <v>96</v>
      </c>
    </row>
    <row r="45" spans="1:25" ht="19.5" customHeight="1">
      <c r="A45" s="27">
        <f>SUM(A44+H45)</f>
        <v>0.3118055555555554</v>
      </c>
      <c r="B45" s="27">
        <f>SUM(B44+H45)</f>
        <v>0.4437499999999998</v>
      </c>
      <c r="C45" s="27">
        <f>SUM(C44+H45)</f>
        <v>0.5479166666666665</v>
      </c>
      <c r="D45" s="27">
        <f>SUM(D44+H45)</f>
        <v>0.6902777777777777</v>
      </c>
      <c r="E45" s="28">
        <f>SUM(E44+F45)</f>
        <v>44.500000000000014</v>
      </c>
      <c r="F45" s="29">
        <v>0.5</v>
      </c>
      <c r="G45" s="16" t="str">
        <f>IF(F45&gt;2.9,F45/H45/24,"-")</f>
        <v>-</v>
      </c>
      <c r="H45" s="30">
        <v>0.0013888888888888887</v>
      </c>
      <c r="I45" s="31">
        <f>SUM(I44+H45)</f>
        <v>0.04791666666666666</v>
      </c>
      <c r="J45" s="32"/>
      <c r="K45" s="33">
        <f t="shared" si="11"/>
        <v>31</v>
      </c>
      <c r="L45" s="44"/>
      <c r="M45" s="77" t="s">
        <v>74</v>
      </c>
      <c r="N45" s="77"/>
      <c r="O45" s="52"/>
      <c r="P45" s="31" t="s">
        <v>51</v>
      </c>
      <c r="Q45" s="31" t="s">
        <v>51</v>
      </c>
      <c r="R45" s="38" t="s">
        <v>51</v>
      </c>
      <c r="S45" s="28" t="s">
        <v>51</v>
      </c>
      <c r="T45" s="39" t="s">
        <v>51</v>
      </c>
      <c r="U45" s="40" t="s">
        <v>51</v>
      </c>
      <c r="V45" s="72" t="s">
        <v>51</v>
      </c>
      <c r="W45" s="55" t="s">
        <v>51</v>
      </c>
      <c r="X45" s="72" t="s">
        <v>51</v>
      </c>
      <c r="Y45" s="46" t="s">
        <v>96</v>
      </c>
    </row>
    <row r="46" spans="1:25" ht="19.5" customHeight="1">
      <c r="A46" s="47" t="s">
        <v>51</v>
      </c>
      <c r="B46" s="47" t="s">
        <v>51</v>
      </c>
      <c r="C46" s="47" t="s">
        <v>51</v>
      </c>
      <c r="D46" s="47" t="s">
        <v>51</v>
      </c>
      <c r="E46" s="28" t="s">
        <v>51</v>
      </c>
      <c r="F46" s="48" t="s">
        <v>51</v>
      </c>
      <c r="G46" s="31" t="s">
        <v>51</v>
      </c>
      <c r="H46" s="31" t="s">
        <v>51</v>
      </c>
      <c r="I46" s="31" t="s">
        <v>51</v>
      </c>
      <c r="J46" s="32"/>
      <c r="K46" s="33">
        <f t="shared" si="11"/>
        <v>32</v>
      </c>
      <c r="L46" s="50"/>
      <c r="M46" s="77" t="s">
        <v>75</v>
      </c>
      <c r="N46" s="77"/>
      <c r="O46" s="45"/>
      <c r="P46" s="31">
        <v>0.0006944444444444444</v>
      </c>
      <c r="Q46" s="37">
        <f>SUM(P46+Q47)</f>
        <v>0.003472222222222222</v>
      </c>
      <c r="R46" s="51" t="str">
        <f>IF(S46&gt;2.9,S46/P46/24,"-")</f>
        <v>-</v>
      </c>
      <c r="S46" s="39">
        <v>0.4</v>
      </c>
      <c r="T46" s="39">
        <f>SUM(S46+T47)</f>
        <v>1.6</v>
      </c>
      <c r="U46" s="40">
        <f aca="true" t="shared" si="24" ref="U46:X49">SUM(U47+$P46)</f>
        <v>0.2638888888888889</v>
      </c>
      <c r="V46" s="72">
        <f t="shared" si="24"/>
        <v>0.4409722222222222</v>
      </c>
      <c r="W46" s="55">
        <f t="shared" si="24"/>
        <v>0.5868055555555556</v>
      </c>
      <c r="X46" s="72">
        <f t="shared" si="24"/>
        <v>0.6916666666666667</v>
      </c>
      <c r="Y46" s="46" t="s">
        <v>96</v>
      </c>
    </row>
    <row r="47" spans="1:25" ht="19.5" customHeight="1">
      <c r="A47" s="27" t="s">
        <v>51</v>
      </c>
      <c r="B47" s="27" t="s">
        <v>51</v>
      </c>
      <c r="C47" s="27" t="s">
        <v>51</v>
      </c>
      <c r="D47" s="27" t="s">
        <v>51</v>
      </c>
      <c r="E47" s="28" t="s">
        <v>51</v>
      </c>
      <c r="F47" s="29" t="s">
        <v>51</v>
      </c>
      <c r="G47" s="31" t="s">
        <v>51</v>
      </c>
      <c r="H47" s="31" t="s">
        <v>51</v>
      </c>
      <c r="I47" s="31" t="s">
        <v>51</v>
      </c>
      <c r="J47" s="32"/>
      <c r="K47" s="33">
        <f t="shared" si="11"/>
        <v>33</v>
      </c>
      <c r="L47" s="44"/>
      <c r="M47" s="78" t="s">
        <v>76</v>
      </c>
      <c r="N47" s="78"/>
      <c r="O47" s="45"/>
      <c r="P47" s="36">
        <v>0.0013888888888888887</v>
      </c>
      <c r="Q47" s="37">
        <f>SUM(P47+Q48)</f>
        <v>0.0027777777777777775</v>
      </c>
      <c r="R47" s="38" t="str">
        <f>IF(S47&gt;2.9,S47/P47/24,"-")</f>
        <v>-</v>
      </c>
      <c r="S47" s="28">
        <v>0.4</v>
      </c>
      <c r="T47" s="39">
        <f>SUM(S47+T48)</f>
        <v>1.2000000000000002</v>
      </c>
      <c r="U47" s="40">
        <f t="shared" si="24"/>
        <v>0.26319444444444445</v>
      </c>
      <c r="V47" s="72">
        <f t="shared" si="24"/>
        <v>0.44027777777777777</v>
      </c>
      <c r="W47" s="55">
        <f t="shared" si="24"/>
        <v>0.5861111111111111</v>
      </c>
      <c r="X47" s="72">
        <f t="shared" si="24"/>
        <v>0.6909722222222222</v>
      </c>
      <c r="Y47" s="46" t="s">
        <v>96</v>
      </c>
    </row>
    <row r="48" spans="1:25" ht="19.5" customHeight="1">
      <c r="A48" s="27">
        <f>SUM(A45+H48)</f>
        <v>0.3131944444444443</v>
      </c>
      <c r="B48" s="27">
        <f>SUM(B45+H48)</f>
        <v>0.4451388888888887</v>
      </c>
      <c r="C48" s="27">
        <f>SUM(C45+H48)</f>
        <v>0.5493055555555554</v>
      </c>
      <c r="D48" s="27">
        <f>SUM(D45+H48)</f>
        <v>0.6916666666666665</v>
      </c>
      <c r="E48" s="28">
        <f>SUM(E45+F48)</f>
        <v>45.20000000000002</v>
      </c>
      <c r="F48" s="29">
        <v>0.7</v>
      </c>
      <c r="G48" s="16" t="str">
        <f>IF(F48&gt;2.9,F48/H48/24,"-")</f>
        <v>-</v>
      </c>
      <c r="H48" s="30">
        <v>0.0013888888888888887</v>
      </c>
      <c r="I48" s="31">
        <f>SUM(I45+H48)</f>
        <v>0.049305555555555554</v>
      </c>
      <c r="J48" s="32"/>
      <c r="K48" s="33">
        <f t="shared" si="11"/>
        <v>34</v>
      </c>
      <c r="L48" s="44"/>
      <c r="M48" s="78" t="s">
        <v>77</v>
      </c>
      <c r="N48" s="78"/>
      <c r="O48" s="45"/>
      <c r="P48" s="36">
        <v>0.0006944444444444444</v>
      </c>
      <c r="Q48" s="37">
        <f>SUM(P48+Q49)</f>
        <v>0.0013888888888888887</v>
      </c>
      <c r="R48" s="38" t="str">
        <f>IF(S48&gt;2.9,S48/P48/24,"-")</f>
        <v>-</v>
      </c>
      <c r="S48" s="28">
        <v>0.3</v>
      </c>
      <c r="T48" s="39">
        <f>SUM(S48+T49)</f>
        <v>0.8</v>
      </c>
      <c r="U48" s="40">
        <f t="shared" si="24"/>
        <v>0.26180555555555557</v>
      </c>
      <c r="V48" s="72">
        <f t="shared" si="24"/>
        <v>0.4388888888888889</v>
      </c>
      <c r="W48" s="55">
        <f t="shared" si="24"/>
        <v>0.5847222222222223</v>
      </c>
      <c r="X48" s="72">
        <f t="shared" si="24"/>
        <v>0.6895833333333333</v>
      </c>
      <c r="Y48" s="46" t="s">
        <v>96</v>
      </c>
    </row>
    <row r="49" spans="1:25" ht="19.5" customHeight="1">
      <c r="A49" s="27">
        <f>SUM(A48+H49)</f>
        <v>0.3138888888888887</v>
      </c>
      <c r="B49" s="27">
        <f>SUM(B48+H49)</f>
        <v>0.44583333333333314</v>
      </c>
      <c r="C49" s="27">
        <f>SUM(C48+H49)</f>
        <v>0.5499999999999998</v>
      </c>
      <c r="D49" s="27">
        <f>SUM(D48+H49)</f>
        <v>0.692361111111111</v>
      </c>
      <c r="E49" s="28">
        <f>SUM(E48+F49)</f>
        <v>45.500000000000014</v>
      </c>
      <c r="F49" s="29">
        <v>0.3</v>
      </c>
      <c r="G49" s="16" t="str">
        <f>IF(F49&gt;2.9,F49/H49/24,"-")</f>
        <v>-</v>
      </c>
      <c r="H49" s="30">
        <v>0.0006944444444444444</v>
      </c>
      <c r="I49" s="31">
        <f>SUM(I48+H49)</f>
        <v>0.049999999999999996</v>
      </c>
      <c r="J49" s="32"/>
      <c r="K49" s="33">
        <f t="shared" si="11"/>
        <v>35</v>
      </c>
      <c r="L49" s="44"/>
      <c r="M49" s="78" t="s">
        <v>78</v>
      </c>
      <c r="N49" s="78"/>
      <c r="O49" s="45"/>
      <c r="P49" s="36">
        <v>0.0006944444444444444</v>
      </c>
      <c r="Q49" s="37">
        <f>SUM(P49+Q50)</f>
        <v>0.0006944444444444444</v>
      </c>
      <c r="R49" s="38" t="str">
        <f>IF(S49&gt;2.9,S49/P49/24,"-")</f>
        <v>-</v>
      </c>
      <c r="S49" s="28">
        <v>0.5</v>
      </c>
      <c r="T49" s="39">
        <f>SUM(S49+T50)</f>
        <v>0.5</v>
      </c>
      <c r="U49" s="40">
        <f t="shared" si="24"/>
        <v>0.2611111111111111</v>
      </c>
      <c r="V49" s="72">
        <f t="shared" si="24"/>
        <v>0.43819444444444444</v>
      </c>
      <c r="W49" s="55">
        <f t="shared" si="24"/>
        <v>0.5840277777777778</v>
      </c>
      <c r="X49" s="72">
        <f t="shared" si="24"/>
        <v>0.6888888888888889</v>
      </c>
      <c r="Y49" s="46" t="s">
        <v>96</v>
      </c>
    </row>
    <row r="50" spans="1:25" ht="19.5" customHeight="1">
      <c r="A50" s="27">
        <f>SUM(A49+H50)</f>
        <v>0.31458333333333316</v>
      </c>
      <c r="B50" s="27">
        <f>SUM(B49+H50)</f>
        <v>0.4465277777777776</v>
      </c>
      <c r="C50" s="27">
        <f>SUM(C49+H50)</f>
        <v>0.5506944444444443</v>
      </c>
      <c r="D50" s="27">
        <f>SUM(D49+H50)</f>
        <v>0.6930555555555554</v>
      </c>
      <c r="E50" s="28">
        <f>SUM(E49+F50)</f>
        <v>45.90000000000001</v>
      </c>
      <c r="F50" s="29">
        <v>0.4</v>
      </c>
      <c r="G50" s="53" t="str">
        <f>IF(F50&gt;2.9,F50/H50/24,"-")</f>
        <v>-</v>
      </c>
      <c r="H50" s="30">
        <v>0.0006944444444444444</v>
      </c>
      <c r="I50" s="31">
        <f>SUM(I49+H50)</f>
        <v>0.05069444444444444</v>
      </c>
      <c r="J50" s="32"/>
      <c r="K50" s="54">
        <f t="shared" si="11"/>
        <v>36</v>
      </c>
      <c r="L50" s="44" t="s">
        <v>61</v>
      </c>
      <c r="M50" s="79" t="s">
        <v>79</v>
      </c>
      <c r="N50" s="79"/>
      <c r="O50" s="45" t="s">
        <v>61</v>
      </c>
      <c r="P50" s="36">
        <v>0</v>
      </c>
      <c r="Q50" s="36">
        <v>0</v>
      </c>
      <c r="R50" s="38" t="str">
        <f>IF(S50&gt;2.9,S50/P50/24,"-")</f>
        <v>-</v>
      </c>
      <c r="S50" s="28">
        <v>0</v>
      </c>
      <c r="T50" s="28">
        <v>0</v>
      </c>
      <c r="U50" s="55">
        <v>0.2604166666666667</v>
      </c>
      <c r="V50" s="73">
        <v>0.4375</v>
      </c>
      <c r="W50" s="55">
        <v>0.5833333333333334</v>
      </c>
      <c r="X50" s="73">
        <v>0.6881944444444444</v>
      </c>
      <c r="Y50" s="46" t="s">
        <v>21</v>
      </c>
    </row>
    <row r="51" spans="1:25" ht="19.5" customHeight="1">
      <c r="A51" s="56">
        <v>31</v>
      </c>
      <c r="B51" s="56">
        <v>31</v>
      </c>
      <c r="C51" s="56">
        <v>31</v>
      </c>
      <c r="D51" s="56">
        <v>31</v>
      </c>
      <c r="E51" s="57"/>
      <c r="F51" s="57"/>
      <c r="G51" s="57"/>
      <c r="H51" s="57"/>
      <c r="I51" s="57"/>
      <c r="J51" s="57"/>
      <c r="K51" s="58">
        <v>37</v>
      </c>
      <c r="L51" s="99" t="s">
        <v>93</v>
      </c>
      <c r="M51" s="100"/>
      <c r="N51" s="101"/>
      <c r="O51" s="59"/>
      <c r="P51" s="57"/>
      <c r="Q51" s="57"/>
      <c r="R51" s="57"/>
      <c r="S51" s="57"/>
      <c r="T51" s="57"/>
      <c r="U51" s="56">
        <v>33</v>
      </c>
      <c r="V51" s="56">
        <v>33</v>
      </c>
      <c r="W51" s="60">
        <v>33</v>
      </c>
      <c r="X51" s="56">
        <v>33</v>
      </c>
      <c r="Y51" s="61"/>
    </row>
    <row r="52" spans="1:25" ht="19.5" customHeight="1">
      <c r="A52" s="62">
        <v>0.05069444444444445</v>
      </c>
      <c r="B52" s="62">
        <v>0.05069444444444445</v>
      </c>
      <c r="C52" s="62">
        <v>0.05069444444444445</v>
      </c>
      <c r="D52" s="62">
        <v>0.05069444444444445</v>
      </c>
      <c r="E52" s="57"/>
      <c r="F52" s="57"/>
      <c r="G52" s="57"/>
      <c r="H52" s="57"/>
      <c r="I52" s="57"/>
      <c r="J52" s="57"/>
      <c r="K52" s="56">
        <v>38</v>
      </c>
      <c r="L52" s="102" t="s">
        <v>94</v>
      </c>
      <c r="M52" s="103"/>
      <c r="N52" s="104"/>
      <c r="O52" s="59"/>
      <c r="P52" s="57"/>
      <c r="Q52" s="57"/>
      <c r="R52" s="57"/>
      <c r="S52" s="57"/>
      <c r="T52" s="57"/>
      <c r="U52" s="62">
        <v>0.052083333333333336</v>
      </c>
      <c r="V52" s="62">
        <v>0.052083333333333336</v>
      </c>
      <c r="W52" s="63">
        <v>0.052083333333333336</v>
      </c>
      <c r="X52" s="62">
        <v>0.052083333333333336</v>
      </c>
      <c r="Y52" s="61"/>
    </row>
    <row r="53" spans="1:25" ht="15.75">
      <c r="A53" s="5"/>
      <c r="B53" s="64"/>
      <c r="C53" s="5"/>
      <c r="D53" s="5"/>
      <c r="E53" s="64"/>
      <c r="F53" s="64"/>
      <c r="G53" s="64"/>
      <c r="H53" s="64"/>
      <c r="I53" s="64"/>
      <c r="J53" s="64"/>
      <c r="K53" s="65"/>
      <c r="L53" s="66"/>
      <c r="M53" s="67"/>
      <c r="N53" s="68"/>
      <c r="O53" s="68"/>
      <c r="P53" s="64"/>
      <c r="Q53" s="64"/>
      <c r="R53" s="64"/>
      <c r="S53" s="64"/>
      <c r="T53" s="64"/>
      <c r="U53" s="5"/>
      <c r="V53" s="64"/>
      <c r="W53" s="69"/>
      <c r="X53" s="5"/>
      <c r="Y53" s="5"/>
    </row>
    <row r="54" spans="1:25" ht="15.75">
      <c r="A54" s="4" t="s">
        <v>80</v>
      </c>
      <c r="B54" s="5"/>
      <c r="C54" s="5"/>
      <c r="D54" s="5"/>
      <c r="E54" s="5"/>
      <c r="F54" s="64"/>
      <c r="G54" s="64"/>
      <c r="H54" s="64"/>
      <c r="I54" s="64"/>
      <c r="J54" s="64"/>
      <c r="K54" s="56">
        <v>39</v>
      </c>
      <c r="L54" s="87" t="s">
        <v>83</v>
      </c>
      <c r="M54" s="88"/>
      <c r="N54" s="89"/>
      <c r="O54" s="87" t="s">
        <v>84</v>
      </c>
      <c r="P54" s="88"/>
      <c r="Q54" s="88"/>
      <c r="R54" s="88"/>
      <c r="S54" s="88"/>
      <c r="T54" s="88"/>
      <c r="U54" s="89"/>
      <c r="V54" s="64"/>
      <c r="W54" s="68"/>
      <c r="X54" s="5"/>
      <c r="Y54" s="5"/>
    </row>
    <row r="55" spans="1:25" ht="15.75">
      <c r="A55" s="4" t="s">
        <v>81</v>
      </c>
      <c r="B55" s="4"/>
      <c r="C55" s="4"/>
      <c r="D55" s="4"/>
      <c r="E55" s="4"/>
      <c r="F55" s="5"/>
      <c r="G55" s="4"/>
      <c r="H55" s="5"/>
      <c r="I55" s="5"/>
      <c r="J55" s="5"/>
      <c r="K55" s="5"/>
      <c r="L55" s="69"/>
      <c r="M55" s="69"/>
      <c r="N55" s="69"/>
      <c r="O55" s="69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5.75">
      <c r="A57" s="4" t="s">
        <v>82</v>
      </c>
      <c r="B57" s="4"/>
      <c r="C57" s="5"/>
      <c r="D57" s="5"/>
      <c r="E57" s="5"/>
      <c r="F57" s="4"/>
      <c r="G57" s="4"/>
      <c r="H57" s="4"/>
      <c r="I57" s="5"/>
      <c r="J57" s="5"/>
      <c r="K57" s="5"/>
      <c r="L57" s="5"/>
      <c r="M57" s="5"/>
      <c r="N57" s="70" t="s">
        <v>87</v>
      </c>
      <c r="O57" s="70"/>
      <c r="P57" s="70"/>
      <c r="Q57" s="70"/>
      <c r="R57" s="5"/>
      <c r="S57" s="5"/>
      <c r="T57" s="5"/>
      <c r="U57" s="5"/>
      <c r="V57" s="5"/>
      <c r="W57" s="5"/>
      <c r="X57" s="5"/>
      <c r="Y57" s="5"/>
    </row>
    <row r="58" spans="1:25" ht="15.75">
      <c r="A58" s="4" t="s">
        <v>85</v>
      </c>
      <c r="B58" s="4"/>
      <c r="C58" s="4"/>
      <c r="D58" s="4"/>
      <c r="E58" s="4"/>
      <c r="F58" s="4"/>
      <c r="G58" s="4"/>
      <c r="H58" s="4"/>
      <c r="I58" s="5"/>
      <c r="J58" s="5"/>
      <c r="K58" s="5"/>
      <c r="L58" s="5"/>
      <c r="M58" s="5"/>
      <c r="N58" s="70" t="s">
        <v>88</v>
      </c>
      <c r="O58" s="70"/>
      <c r="P58" s="70"/>
      <c r="Q58" s="5"/>
      <c r="R58" s="5"/>
      <c r="S58" s="5"/>
      <c r="T58" s="5"/>
      <c r="U58" s="5"/>
      <c r="V58" s="5"/>
      <c r="W58" s="5"/>
      <c r="X58" s="5"/>
      <c r="Y58" s="5"/>
    </row>
    <row r="59" spans="1:25" ht="15.75">
      <c r="A59" s="5"/>
      <c r="B59" s="5"/>
      <c r="C59" s="4"/>
      <c r="D59" s="4"/>
      <c r="E59" s="4"/>
      <c r="F59" s="4"/>
      <c r="G59" s="5"/>
      <c r="H59" s="5"/>
      <c r="I59" s="5"/>
      <c r="J59" s="5"/>
      <c r="K59" s="5"/>
      <c r="L59" s="5"/>
      <c r="M59" s="5"/>
      <c r="N59" s="70" t="s">
        <v>89</v>
      </c>
      <c r="O59" s="70"/>
      <c r="P59" s="70"/>
      <c r="Q59" s="5"/>
      <c r="R59" s="5"/>
      <c r="S59" s="5"/>
      <c r="T59" s="5"/>
      <c r="U59" s="5"/>
      <c r="V59" s="5"/>
      <c r="W59" s="5"/>
      <c r="X59" s="5"/>
      <c r="Y59" s="5"/>
    </row>
    <row r="60" spans="1:25" ht="15.75">
      <c r="A60" s="4" t="s">
        <v>86</v>
      </c>
      <c r="B60" s="4"/>
      <c r="C60" s="4"/>
      <c r="D60" s="4"/>
      <c r="E60" s="4"/>
      <c r="F60" s="4"/>
      <c r="G60" s="4"/>
      <c r="H60" s="5"/>
      <c r="I60" s="5"/>
      <c r="J60" s="5"/>
      <c r="K60" s="5"/>
      <c r="L60" s="5"/>
      <c r="M60" s="5"/>
      <c r="N60" s="70" t="s">
        <v>90</v>
      </c>
      <c r="O60" s="70"/>
      <c r="P60" s="70"/>
      <c r="Q60" s="5"/>
      <c r="R60" s="5"/>
      <c r="S60" s="5"/>
      <c r="T60" s="5"/>
      <c r="U60" s="5"/>
      <c r="V60" s="5"/>
      <c r="W60" s="5"/>
      <c r="X60" s="5"/>
      <c r="Y60" s="5"/>
    </row>
    <row r="61" spans="1:25" ht="15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70" t="s">
        <v>91</v>
      </c>
      <c r="O61" s="70"/>
      <c r="P61" s="70"/>
      <c r="Q61" s="5"/>
      <c r="R61" s="5"/>
      <c r="S61" s="5"/>
      <c r="T61" s="5"/>
      <c r="U61" s="5"/>
      <c r="V61" s="5"/>
      <c r="W61" s="5"/>
      <c r="X61" s="5"/>
      <c r="Y61" s="5"/>
    </row>
    <row r="62" spans="1:25" ht="15.75">
      <c r="A62" s="4"/>
      <c r="B62" s="4"/>
      <c r="C62" s="4"/>
      <c r="D62" s="4"/>
      <c r="E62" s="4"/>
      <c r="F62" s="4"/>
      <c r="G62" s="5"/>
      <c r="H62" s="5"/>
      <c r="I62" s="5"/>
      <c r="J62" s="5"/>
      <c r="K62" s="5"/>
      <c r="L62" s="5"/>
      <c r="M62" s="5"/>
      <c r="N62" s="70"/>
      <c r="O62" s="70"/>
      <c r="P62" s="70"/>
      <c r="Q62" s="5"/>
      <c r="R62" s="5"/>
      <c r="S62" s="5"/>
      <c r="T62" s="5"/>
      <c r="U62" s="5"/>
      <c r="V62" s="5"/>
      <c r="W62" s="5"/>
      <c r="X62" s="5"/>
      <c r="Y62" s="5"/>
    </row>
    <row r="63" spans="1:10" ht="15">
      <c r="A63" s="2"/>
      <c r="B63" s="2"/>
      <c r="D63" s="2"/>
      <c r="E63" s="2"/>
      <c r="G63" s="2"/>
      <c r="H63" s="2"/>
      <c r="I63" s="2"/>
      <c r="J63" s="2"/>
    </row>
    <row r="64" spans="1:7" ht="15">
      <c r="A64" s="2"/>
      <c r="B64" s="2"/>
      <c r="D64" s="2"/>
      <c r="G64" s="2"/>
    </row>
    <row r="65" ht="14.25">
      <c r="S65" s="3"/>
    </row>
    <row r="66" ht="14.25">
      <c r="S66" s="3"/>
    </row>
    <row r="70" ht="14.25">
      <c r="S70" s="3"/>
    </row>
    <row r="71" ht="14.25">
      <c r="S71" s="3"/>
    </row>
  </sheetData>
  <sheetProtection/>
  <mergeCells count="58">
    <mergeCell ref="L54:N54"/>
    <mergeCell ref="M12:N12"/>
    <mergeCell ref="M13:N13"/>
    <mergeCell ref="M14:N14"/>
    <mergeCell ref="L51:N51"/>
    <mergeCell ref="L52:N52"/>
    <mergeCell ref="M15:N15"/>
    <mergeCell ref="M16:N16"/>
    <mergeCell ref="M17:N17"/>
    <mergeCell ref="M18:N18"/>
    <mergeCell ref="O54:U54"/>
    <mergeCell ref="E12:E14"/>
    <mergeCell ref="F12:F14"/>
    <mergeCell ref="G12:G14"/>
    <mergeCell ref="H12:H14"/>
    <mergeCell ref="I12:I14"/>
    <mergeCell ref="J12:J14"/>
    <mergeCell ref="K12:K14"/>
    <mergeCell ref="L12:L14"/>
    <mergeCell ref="O12:O14"/>
    <mergeCell ref="P12:P14"/>
    <mergeCell ref="Q12:Q14"/>
    <mergeCell ref="R12:R14"/>
    <mergeCell ref="S12:S14"/>
    <mergeCell ref="T12:T14"/>
    <mergeCell ref="Y12:Y14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47:N47"/>
    <mergeCell ref="M36:N36"/>
    <mergeCell ref="M37:N37"/>
    <mergeCell ref="M38:N38"/>
    <mergeCell ref="M39:N39"/>
    <mergeCell ref="M40:N40"/>
    <mergeCell ref="M41:N41"/>
    <mergeCell ref="M48:N48"/>
    <mergeCell ref="M49:N49"/>
    <mergeCell ref="M50:N50"/>
    <mergeCell ref="M42:N42"/>
    <mergeCell ref="M43:N43"/>
    <mergeCell ref="M44:N44"/>
    <mergeCell ref="M45:N45"/>
    <mergeCell ref="M46:N46"/>
  </mergeCells>
  <printOptions/>
  <pageMargins left="0.25" right="0.25" top="0.75" bottom="0.75" header="0.3" footer="0.3"/>
  <pageSetup fitToHeight="0" fitToWidth="0" horizontalDpi="600" verticalDpi="600" orientation="portrait" paperSize="9" scale="42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Pazek</dc:creator>
  <cp:keywords/>
  <dc:description/>
  <cp:lastModifiedBy>Przewozy</cp:lastModifiedBy>
  <cp:lastPrinted>2023-10-18T09:25:00Z</cp:lastPrinted>
  <dcterms:created xsi:type="dcterms:W3CDTF">2021-09-17T13:16:46Z</dcterms:created>
  <dcterms:modified xsi:type="dcterms:W3CDTF">2023-10-18T09:25:49Z</dcterms:modified>
  <cp:category/>
  <cp:version/>
  <cp:contentType/>
  <cp:contentStatus/>
  <cp:revision>14</cp:revision>
</cp:coreProperties>
</file>