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80" tabRatio="901" firstSheet="14" activeTab="14"/>
  </bookViews>
  <sheets>
    <sheet name="926053" sheetId="1" state="hidden" r:id="rId1"/>
    <sheet name="926053 przez Uszczyn" sheetId="2" state="hidden" r:id="rId2"/>
    <sheet name="Przedbórz 1" sheetId="3" state="hidden" r:id="rId3"/>
    <sheet name="21-10-2020." sheetId="4" state="hidden" r:id="rId4"/>
    <sheet name="Arkusz1" sheetId="5" state="hidden" r:id="rId5"/>
    <sheet name="Arkusz2" sheetId="6" state="hidden" r:id="rId6"/>
    <sheet name="Arkusz3" sheetId="7" state="hidden" r:id="rId7"/>
    <sheet name="14-09-2021" sheetId="8" state="hidden" r:id="rId8"/>
    <sheet name="15-09-2021" sheetId="9" state="hidden" r:id="rId9"/>
    <sheet name="07-06-2022" sheetId="10" state="hidden" r:id="rId10"/>
    <sheet name="08-06-2022 " sheetId="11" state="hidden" r:id="rId11"/>
    <sheet name="08-06-2022 plus Rzgów" sheetId="12" state="hidden" r:id="rId12"/>
    <sheet name="26.05.2023" sheetId="13" state="hidden" r:id="rId13"/>
    <sheet name="26.05.2023 R" sheetId="14" state="hidden" r:id="rId14"/>
    <sheet name="Łódż" sheetId="15" r:id="rId15"/>
    <sheet name="Arkusz5" sheetId="16" state="hidden" r:id="rId16"/>
    <sheet name="Arkusz4" sheetId="17" state="hidden" r:id="rId17"/>
  </sheets>
  <definedNames>
    <definedName name="_xlnm.Print_Area" localSheetId="0">'926053'!$A$1:$Q$46</definedName>
    <definedName name="_xlnm.Print_Area" localSheetId="1">'926053 przez Uszczyn'!$A$1:$Q$39</definedName>
  </definedNames>
  <calcPr fullCalcOnLoad="1"/>
</workbook>
</file>

<file path=xl/sharedStrings.xml><?xml version="1.0" encoding="utf-8"?>
<sst xmlns="http://schemas.openxmlformats.org/spreadsheetml/2006/main" count="5599" uniqueCount="402">
  <si>
    <t>Oznaczenia:</t>
  </si>
  <si>
    <t>D</t>
  </si>
  <si>
    <t>Rodzaj kursu</t>
  </si>
  <si>
    <t>S</t>
  </si>
  <si>
    <t>Zw</t>
  </si>
  <si>
    <t>Dworce i przystanki</t>
  </si>
  <si>
    <t>Rodzaje kursów:</t>
  </si>
  <si>
    <t>Uszczyn</t>
  </si>
  <si>
    <t>Korytnica</t>
  </si>
  <si>
    <t>Przygłów, Rolnicza</t>
  </si>
  <si>
    <t>Przygłów, Centrum</t>
  </si>
  <si>
    <t>Biała - OSP</t>
  </si>
  <si>
    <t>Liczba wypisów do zezwolenia: 2</t>
  </si>
  <si>
    <t>Łęczno - Stara Kuźnia</t>
  </si>
  <si>
    <t>CONNECT BUS</t>
  </si>
  <si>
    <t>SZARBSKO 8</t>
  </si>
  <si>
    <t>26-337 ALEKSANDRÓW</t>
  </si>
  <si>
    <t>LINIA:</t>
  </si>
  <si>
    <t>NUMER LINII:</t>
  </si>
  <si>
    <t>Oznaczenie kursu</t>
  </si>
  <si>
    <t>km między przyst.</t>
  </si>
  <si>
    <t>km narast.</t>
  </si>
  <si>
    <t>czas między przyst.</t>
  </si>
  <si>
    <t>Czas narast.</t>
  </si>
  <si>
    <t>Piotrków Tryb. DA/POW</t>
  </si>
  <si>
    <t>Piotrków Tryb. Al. Kopernika - Pl. Niepodległości 02</t>
  </si>
  <si>
    <t>Piotrków Tryb. Sulejowska - Wyzwolenia 02</t>
  </si>
  <si>
    <t>Piotrków Tryb., Sulejowska - Włókiennicza 02</t>
  </si>
  <si>
    <t>Piotrków Tryb., Sulejowska - Włókiennicza 01</t>
  </si>
  <si>
    <t>Pręd. Tech.</t>
  </si>
  <si>
    <t>PR</t>
  </si>
  <si>
    <t>P</t>
  </si>
  <si>
    <t>K</t>
  </si>
  <si>
    <t>Kat. drogi</t>
  </si>
  <si>
    <t>Osoba zarządzająca transportem: Damian Worek</t>
  </si>
  <si>
    <t>S - kursuje w dni nauki szkolnej</t>
  </si>
  <si>
    <t>Zw - kurs zwykły</t>
  </si>
  <si>
    <t>Piotrków Tryb., Sulejowska - Wyzwolenia 01</t>
  </si>
  <si>
    <t>Piotrków Tryb., Al. Kopernika - Pl. Niepodległości 01</t>
  </si>
  <si>
    <t>Liczba niezbędnych autobusów do obsługi: 1</t>
  </si>
  <si>
    <t>W</t>
  </si>
  <si>
    <t>Kategoria drogi: PR - teren prywatny; P - droga powiatowa; K - droga krajowa; W - droga wojewódzka</t>
  </si>
  <si>
    <t>Łęczno - Skrzyżowanie Podlubień 742/10</t>
  </si>
  <si>
    <t>Biała - Las 742/12</t>
  </si>
  <si>
    <t>Dorotów 742/14</t>
  </si>
  <si>
    <t>Bilska Wola 742/16</t>
  </si>
  <si>
    <t>Salkowszczyzna 742/18</t>
  </si>
  <si>
    <t>Kolonia Stobnica 742/20</t>
  </si>
  <si>
    <t>Stobnica 742/22</t>
  </si>
  <si>
    <t>Paskrzyn 742/24</t>
  </si>
  <si>
    <t>Wielkopole 742/26</t>
  </si>
  <si>
    <t>Nowinki 742/28</t>
  </si>
  <si>
    <t>Ręczno n/ż 742/30</t>
  </si>
  <si>
    <t>Ręczno - LZS n/ż 742/27</t>
  </si>
  <si>
    <t>Nowinki 742/25</t>
  </si>
  <si>
    <t>Wielkopole 742/23</t>
  </si>
  <si>
    <t>Paskrzyn 742/21</t>
  </si>
  <si>
    <t>Stobnica 742/19</t>
  </si>
  <si>
    <t>Kolonia Stobnica 742/17</t>
  </si>
  <si>
    <t>Salkowszczyzna 742/15</t>
  </si>
  <si>
    <t>Bilska Wola 742/13</t>
  </si>
  <si>
    <t>Dorotów 742/11</t>
  </si>
  <si>
    <t>Biała - Las 742/09</t>
  </si>
  <si>
    <t>Łęczno - Skrzyżowanie Podlubień 742/07</t>
  </si>
  <si>
    <t>Włodzimierzów 742/04</t>
  </si>
  <si>
    <t>Przygłów 742/02</t>
  </si>
  <si>
    <t>Włodzimierzów - Las 742/06</t>
  </si>
  <si>
    <t>Łęczno - skrzyżowanie Sulejów 742/08</t>
  </si>
  <si>
    <t>Łęczno - skrzyżowanie Sulejów 742/05</t>
  </si>
  <si>
    <t>Włodzimierzów - Las 742/03</t>
  </si>
  <si>
    <t>Włodzimierzów 742/01</t>
  </si>
  <si>
    <t>Ręczno - szkoła 742/32</t>
  </si>
  <si>
    <t>Kolonia Ręczno 742/34</t>
  </si>
  <si>
    <t>Kolonia Ręczno nr 61</t>
  </si>
  <si>
    <t>Majkowice nr 40</t>
  </si>
  <si>
    <t>Będzyn</t>
  </si>
  <si>
    <t>Zbyłowice</t>
  </si>
  <si>
    <t>Dąbrowa 742/38</t>
  </si>
  <si>
    <t>Dęba 742/42</t>
  </si>
  <si>
    <t>Kolonia Ręczno 742/29</t>
  </si>
  <si>
    <t>Ręczno 742/41</t>
  </si>
  <si>
    <t>G</t>
  </si>
  <si>
    <t>Piotrków Trybunalski - Włodzimierzów - Kurnędz</t>
  </si>
  <si>
    <t>Krzewiny - nr 18 OSP</t>
  </si>
  <si>
    <t>Biała nr 92</t>
  </si>
  <si>
    <t>Biała nr 28</t>
  </si>
  <si>
    <t>Biała nr 1</t>
  </si>
  <si>
    <t>Biała - Komorniki nr 111</t>
  </si>
  <si>
    <t>Kurnędz - YMCA</t>
  </si>
  <si>
    <t>DAMIAN WOREK</t>
  </si>
  <si>
    <t>D - kursuje od poniedziałku do piątku oprócz świąt</t>
  </si>
  <si>
    <t>Piotrków Trybunalski - Witów - Kurnędz</t>
  </si>
  <si>
    <t xml:space="preserve"> </t>
  </si>
  <si>
    <t>Numer brygady</t>
  </si>
  <si>
    <t>km</t>
  </si>
  <si>
    <t>suma</t>
  </si>
  <si>
    <t>ę</t>
  </si>
  <si>
    <t>Piotrków Tryb., Al. 3 Maja - Al. Kopernika 02</t>
  </si>
  <si>
    <t>Piotrków Tryb., Żeromskiego - Krakowskie Przedmieście 02</t>
  </si>
  <si>
    <t>Piotrków Tryb., Zalesicka - Krótka 02</t>
  </si>
  <si>
    <t>Piotrków Tryb., Zalesicka - Zamiejska 02</t>
  </si>
  <si>
    <t>Piotrków Tryb., Zalesicka - Anny 02</t>
  </si>
  <si>
    <t>Piotrków Tryb., Zalesicka - Podhalańska 02</t>
  </si>
  <si>
    <t>Piotrków Tryb., Zalesicka - Kujawska 02</t>
  </si>
  <si>
    <t>Witów - Krzyżówka</t>
  </si>
  <si>
    <t>Witów Kolonia - Sklep</t>
  </si>
  <si>
    <t>Kałek nr 17</t>
  </si>
  <si>
    <t>Kałek - OSP</t>
  </si>
  <si>
    <t>Kałek - przy drodze powiatowej</t>
  </si>
  <si>
    <t>Kategoria drogi: PR - teren prywatny; P - droga powiatowa; K - droga krajowa; W - droga wojewódzka; G - droga gminna</t>
  </si>
  <si>
    <t>Sulejów, Rycerska 01</t>
  </si>
  <si>
    <t xml:space="preserve"> 6:55</t>
  </si>
  <si>
    <t>Sulejów, Wschodnia 01</t>
  </si>
  <si>
    <t xml:space="preserve"> 6:57</t>
  </si>
  <si>
    <t>Sulejów, Dworcowa 01</t>
  </si>
  <si>
    <t xml:space="preserve"> 6:58</t>
  </si>
  <si>
    <t>Sulejów, Piotrkowska - Przychodnia 01</t>
  </si>
  <si>
    <t xml:space="preserve"> 6:59</t>
  </si>
  <si>
    <t>Sulejów, Piotrkowska - DK 01</t>
  </si>
  <si>
    <t xml:space="preserve"> 7:01</t>
  </si>
  <si>
    <t>Sulejów, Piotrkowska - Psarskiego 01</t>
  </si>
  <si>
    <t xml:space="preserve"> 7:03</t>
  </si>
  <si>
    <t>Włodzimierzów, Polanka 01</t>
  </si>
  <si>
    <t xml:space="preserve"> 7:05</t>
  </si>
  <si>
    <t>Przygłów, Las 01</t>
  </si>
  <si>
    <t xml:space="preserve"> 7:07</t>
  </si>
  <si>
    <t>Przygłów, Centrum 01</t>
  </si>
  <si>
    <t xml:space="preserve"> 7:09</t>
  </si>
  <si>
    <t>Kałek - przy drodze powiatowej 01</t>
  </si>
  <si>
    <t xml:space="preserve"> 7:12</t>
  </si>
  <si>
    <t>Kałek - OSP 01</t>
  </si>
  <si>
    <t xml:space="preserve"> 7:14</t>
  </si>
  <si>
    <t>Kałek nr 17 01</t>
  </si>
  <si>
    <t xml:space="preserve"> 7:15</t>
  </si>
  <si>
    <t>Witów Kolonia - Kościół 01</t>
  </si>
  <si>
    <t xml:space="preserve"> 7:18</t>
  </si>
  <si>
    <t>Witów nr 3 01</t>
  </si>
  <si>
    <t xml:space="preserve"> 7:20</t>
  </si>
  <si>
    <t>Zalesice - Szkoła 01</t>
  </si>
  <si>
    <t xml:space="preserve"> 7:23</t>
  </si>
  <si>
    <t>Piotrków Trybunalski, Zalesicka - Kujawska 01</t>
  </si>
  <si>
    <t>0.293/0.163</t>
  </si>
  <si>
    <t xml:space="preserve"> 7:24</t>
  </si>
  <si>
    <t>Piotrków Trybunalski, Zalesicka - Podhalańska 01</t>
  </si>
  <si>
    <t xml:space="preserve"> 7:26</t>
  </si>
  <si>
    <t>Piotrków Trybunalski, Zalesicka - Anny 01</t>
  </si>
  <si>
    <t xml:space="preserve"> 7:27</t>
  </si>
  <si>
    <t>Piotrków Trybunalski, Zalesicka - Zamiejska 01</t>
  </si>
  <si>
    <t xml:space="preserve"> 7:29</t>
  </si>
  <si>
    <t>Piotrków Trybunalski, Zalesicka - Krótka 01</t>
  </si>
  <si>
    <t xml:space="preserve"> 7:30</t>
  </si>
  <si>
    <t>Piotrków Trybunalski, Przedborska - Śląska 01</t>
  </si>
  <si>
    <t xml:space="preserve"> 7:31</t>
  </si>
  <si>
    <t>Piotrków Trybunalski, Żeromskiego - Reymonta 01</t>
  </si>
  <si>
    <t xml:space="preserve"> 7:32</t>
  </si>
  <si>
    <t>Piotrków Trybunalski, Al. 3 Maja - Al. Kopernika 01</t>
  </si>
  <si>
    <t xml:space="preserve"> 7:33</t>
  </si>
  <si>
    <t>Piotrków Trybunalski, Dworzec Autobusowy 02</t>
  </si>
  <si>
    <t xml:space="preserve"> 7:35</t>
  </si>
  <si>
    <t>Witów Kolonia - Kościół</t>
  </si>
  <si>
    <t>Witów nr 3</t>
  </si>
  <si>
    <t>Piotrków Tryb., Zalesicka - Kujawska 01</t>
  </si>
  <si>
    <t>Piotrków Tryb., Zalesicka - Podhalańska 01</t>
  </si>
  <si>
    <t>Piotrków Tryb., Zalesicka - Anny 01</t>
  </si>
  <si>
    <t>Piotrków Tryb., Zalesicka - Zamiejska 01</t>
  </si>
  <si>
    <t>Piotrków Tryb., Zalesicka - Krótka 01</t>
  </si>
  <si>
    <t>Piotrków Tryb., Przedborska - Śląska 01</t>
  </si>
  <si>
    <t>Piotrków Tryb., Żeromskiego - Reymonta 01</t>
  </si>
  <si>
    <t>Piotrków Tryb., Al. 3 Maja - Al. Kopernika 01</t>
  </si>
  <si>
    <t>Liczba wypisów do zezwolenia: 5</t>
  </si>
  <si>
    <t>v</t>
  </si>
  <si>
    <r>
      <t>v</t>
    </r>
    <r>
      <rPr>
        <sz val="7.5"/>
        <rFont val="Calibri"/>
        <family val="2"/>
      </rPr>
      <t xml:space="preserve"> - Nie kursuje: 1 i 6 stycznia, I i II dnia Wielkanocy, 1 i 3 maja, w Boże Ciało, 15 sierpnia, 1 i 11 listopada oraz w okresie 24-26 i 31 grudnia</t>
    </r>
  </si>
  <si>
    <t>Bąkowa Góra nr 34 742/40</t>
  </si>
  <si>
    <t>Majstry  742/44</t>
  </si>
  <si>
    <t>Wola Przedborska   742/46</t>
  </si>
  <si>
    <t>Przedbórz Krakowska DH   742/48</t>
  </si>
  <si>
    <t>Dąbrowa 742/35</t>
  </si>
  <si>
    <t>Piotrków Trybunalski  - Ręczno - Przedbórz</t>
  </si>
  <si>
    <t>Wola Przedborska 742</t>
  </si>
  <si>
    <t>Majstry  742</t>
  </si>
  <si>
    <t>Dęba 742</t>
  </si>
  <si>
    <t>Bąkowa Góra nr 34 742</t>
  </si>
  <si>
    <t>PAT</t>
  </si>
  <si>
    <t>CZER</t>
  </si>
  <si>
    <t>CISEK</t>
  </si>
  <si>
    <t>E</t>
  </si>
  <si>
    <t>E - kursuje od poniedziałku do soboty oprócz świąt</t>
  </si>
  <si>
    <r>
      <t xml:space="preserve">Liczba autobusów niezbednych do codziennej realizacji przewozów : </t>
    </r>
    <r>
      <rPr>
        <b/>
        <sz val="7.5"/>
        <rFont val="Tahoma"/>
        <family val="2"/>
      </rPr>
      <t>2</t>
    </r>
  </si>
  <si>
    <t>Wola Kamocka pos.4</t>
  </si>
  <si>
    <t>Lutosławice Rządowe</t>
  </si>
  <si>
    <t>Lutosławice Szlacheckie Skrzyż.</t>
  </si>
  <si>
    <t>Mąkoszyn Skrzyż. Ul Ludowa/Wspólna</t>
  </si>
  <si>
    <t>Wodzin Prywatny Skrzyzowanie Ul Ludowa Szkolna</t>
  </si>
  <si>
    <t>Głuchów ul Gołygowska</t>
  </si>
  <si>
    <t>Tuszyn Ul Chmielna</t>
  </si>
  <si>
    <t>Tuszyn Poddębina (przy skrzyż z Al.. Jana Pawła II)</t>
  </si>
  <si>
    <t>Modlica</t>
  </si>
  <si>
    <t>Rzgów Tuszyńska CH Ptak</t>
  </si>
  <si>
    <t>Rzgów PL. 500 Lecia 6</t>
  </si>
  <si>
    <t>Tuszyn Poddębina (przy skrzyzowaniu z ul Brzozową)</t>
  </si>
  <si>
    <t>Wodzinek Skrzyż. Ul Ludowa/Srocka</t>
  </si>
  <si>
    <t>Piotrków Trybunalski  - Tuszyn - Łódż</t>
  </si>
  <si>
    <t>GM</t>
  </si>
  <si>
    <t>Głuchów ul Trybunalska</t>
  </si>
  <si>
    <t xml:space="preserve">Kruszów ul Trybunalska </t>
  </si>
  <si>
    <t>LINIA UZYTECZNOŚCI PUBLICZNEJ</t>
  </si>
  <si>
    <t xml:space="preserve">Tuszyn Al. Jana Pawła II (przy skrzyz z ul Poddębina </t>
  </si>
  <si>
    <t>odległości między przyst.</t>
  </si>
  <si>
    <t>kurs nr 1</t>
  </si>
  <si>
    <t>kurs nr 2</t>
  </si>
  <si>
    <t>Pręd. Tech. Kurs nr 4</t>
  </si>
  <si>
    <t>odległości między przyst. Dla kursu nr 4</t>
  </si>
  <si>
    <t>kurs nr 5</t>
  </si>
  <si>
    <t>kurs nr 6</t>
  </si>
  <si>
    <t>kurs nr 7</t>
  </si>
  <si>
    <t>kurs nr 8</t>
  </si>
  <si>
    <t>Piotrków Trybunalski, Dworzec Autobusowy/POW</t>
  </si>
  <si>
    <t xml:space="preserve">Pręd. Tech. </t>
  </si>
  <si>
    <t>Tuszyn ul Ks. Sciegiennego-Skrzyż/ z ul Szpitalną</t>
  </si>
  <si>
    <t>Tuszyn ul Ks. Ściegiennego-Skrzyż/ z ul Szpitalną</t>
  </si>
  <si>
    <t>Tuszyn ul Poddębina - Szpital</t>
  </si>
  <si>
    <t>Starowa Góra Centralna/Szeroka</t>
  </si>
  <si>
    <t>Kruszów ul Trybunalska</t>
  </si>
  <si>
    <t xml:space="preserve">Głuchów ul Trybunalska </t>
  </si>
  <si>
    <t>Wodzin Prywatny Skrzyz. Ul Ludowa/Szkolna</t>
  </si>
  <si>
    <t>Wola Kamocka pos. 4</t>
  </si>
  <si>
    <t>Piotrków Trybunalski, Wojska Polskiego - 25 Pułku Piechoty 01</t>
  </si>
  <si>
    <t>Piotrków Trybunalski, Wojska Polskiego - Kostromska 01</t>
  </si>
  <si>
    <t>Piotrków Trybunalski, Wojska Polskiego - Kostromska 02</t>
  </si>
  <si>
    <t>Piotrków Trybunalski, Wojska Polskiego - 25 Pułku Piechoty 02</t>
  </si>
  <si>
    <t>Piotrków Trybunalski, Wojska Polskiego - Al. Armii Krajowej 02</t>
  </si>
  <si>
    <t>Piotrków Trybunalski, Wojska Polskiego - Al. Armii Krajowej 01</t>
  </si>
  <si>
    <t>kurs nr 3</t>
  </si>
  <si>
    <t>kurs nr 4</t>
  </si>
  <si>
    <t>kurs nr 9</t>
  </si>
  <si>
    <t>kurs nr 10</t>
  </si>
  <si>
    <t>kurs nr 11</t>
  </si>
  <si>
    <t>kurs nr 12</t>
  </si>
  <si>
    <t>kurs nr 13</t>
  </si>
  <si>
    <t>kurs nr 14</t>
  </si>
  <si>
    <t>v-Nie kursuje 1 i 6 stycznia 1 i 2 dzień wielkanocy, 1 i 3 maja, w Boze Ciało, 15 sierpnia, 1 i 11 listopada  oraz w okresie 24-26 i 31 grudnia</t>
  </si>
  <si>
    <t>-</t>
  </si>
  <si>
    <t>Łódź Mickiewicza - Żeromskiego nr 0569</t>
  </si>
  <si>
    <t>Łódź, Bandurskiego - Dw Łódż Kaliska (1598)</t>
  </si>
  <si>
    <t>Łódź, Politechniki - Radwańska/Kampus PŁ  nr 1521</t>
  </si>
  <si>
    <t>Łódź, Politechniki - Rondo Lotników Lwów  nr 0822</t>
  </si>
  <si>
    <t>Łódź, Paderewskiego/Zaolziańska nr 0706</t>
  </si>
  <si>
    <t>Łódź, Rzgowska /Bankowa nr 1025</t>
  </si>
  <si>
    <t>Łódź, Rzgowska /Dachowa nr 1027</t>
  </si>
  <si>
    <t>Łódź, Rzgowska Paradna nr 1032</t>
  </si>
  <si>
    <t>Łódź Rzgowska Paradna nr 0998</t>
  </si>
  <si>
    <t>Łódź, Rzgowska /Dachowa nr 1006</t>
  </si>
  <si>
    <t>Łódź, Paderewskiego/Rzgowska nr 0714</t>
  </si>
  <si>
    <t>Łódź, Paderewskiego/Zaolziańska nr 0720</t>
  </si>
  <si>
    <t>Łódź,Politechniki Rondo Lotników Lwów nr 0809</t>
  </si>
  <si>
    <t>Łódź,  Politechniki - Radwańska Kampus PŁ nr 0816</t>
  </si>
  <si>
    <t>Łódź, Zeromskiego - Mickiewicza nr 1458</t>
  </si>
  <si>
    <t>Łódź, Bandurskiego - Dw Łódż Kaliska 1599</t>
  </si>
  <si>
    <t>WEW</t>
  </si>
  <si>
    <t>Twardosławice 01</t>
  </si>
  <si>
    <t>Majków Mały 03</t>
  </si>
  <si>
    <t>Szydłów 05</t>
  </si>
  <si>
    <t>Kamocinek n.ż. 07</t>
  </si>
  <si>
    <t>Kamocin 09</t>
  </si>
  <si>
    <t>Wola Kamocka  36</t>
  </si>
  <si>
    <t>Kamocin 38</t>
  </si>
  <si>
    <t>Kamocinek n.ż.  40</t>
  </si>
  <si>
    <t>Szydłów 42</t>
  </si>
  <si>
    <t>Majków Mały  44</t>
  </si>
  <si>
    <t>Twardosławice   46</t>
  </si>
  <si>
    <t>Liczba autobusów niezbednych do codziennej realizacji przewozów : 3</t>
  </si>
  <si>
    <t>Kategoria drogi: P - droga powiatowa; GM - droga gminna; W - droga wojewódzka; K- droga Krajowa;  WEW- droga wewnętrzna</t>
  </si>
  <si>
    <t>Piotrków Trybunalski, Wojska Polskiego - Skwer Rawity 1</t>
  </si>
  <si>
    <t>NUMER 966287</t>
  </si>
  <si>
    <t>czas między przyst.dla kursu nr 14</t>
  </si>
  <si>
    <t>odległości między przyst. Dla kursu nr 14</t>
  </si>
  <si>
    <t>Pręd. Tech. Dla kursu nr 14</t>
  </si>
  <si>
    <t>PIOTRKÓW ŁODŻ</t>
  </si>
  <si>
    <t>ŁODZ - PIOTRKÓW</t>
  </si>
  <si>
    <t>0:8 min wczesniej</t>
  </si>
  <si>
    <t>bez zmian</t>
  </si>
  <si>
    <t>14 min puzniej</t>
  </si>
  <si>
    <t>był przez bardzo długi okres</t>
  </si>
  <si>
    <t>kurs nr 15</t>
  </si>
  <si>
    <t>kurs nr 16</t>
  </si>
  <si>
    <t>514  PIOTRKÓW TRYB - ROGOWIEC</t>
  </si>
  <si>
    <t>514 ROGOWIEC - PIOTRKÓW TRYB</t>
  </si>
  <si>
    <t>PIOTRKÓW-RADOMSKO</t>
  </si>
  <si>
    <t>RADOMSKO-PIOTRKÓW</t>
  </si>
  <si>
    <t>PAJECZNO-RADOMSKO</t>
  </si>
  <si>
    <t>RADOMSKO-PAJĘCZNO</t>
  </si>
  <si>
    <t>STARA SKLEP - PIOTRKOW TRYB. DA/POW przez Sulejów Rycerska 4:55)</t>
  </si>
  <si>
    <t>PIOTRKÓW -SKOTNIKI</t>
  </si>
  <si>
    <t>ŁĘKI SZLACHECKI-PIOTRKÓW</t>
  </si>
  <si>
    <t>PIOTRKÓW - PRZEDBÓRZ</t>
  </si>
  <si>
    <t xml:space="preserve">RĘCZNO - PIOTRKÓW </t>
  </si>
  <si>
    <t>PIOTRKÓW-RĘCZNO</t>
  </si>
  <si>
    <t>PRZEDBÓRZ - PIOTRKÓW</t>
  </si>
  <si>
    <t>PIOTRKÓW - DOBRENICE</t>
  </si>
  <si>
    <t>ŻARNÓW-PIOTRKÓW</t>
  </si>
  <si>
    <t>PIOTRKÓW - ZARNÓW</t>
  </si>
  <si>
    <t xml:space="preserve">PIOTRKÓW-PRZEDBÓRZ </t>
  </si>
  <si>
    <t>PRZEDBÓRZ-PIOTRKÓW</t>
  </si>
  <si>
    <t>NIEDZIELA</t>
  </si>
  <si>
    <t>SKOTNIKI - PIOTRKÓW</t>
  </si>
  <si>
    <t>RĘCZNO-PIOTRKÓW</t>
  </si>
  <si>
    <t>PIOTRKÓW-PRZEDBÓRZ</t>
  </si>
  <si>
    <t>PIOTRKÓW-RECZNO</t>
  </si>
  <si>
    <t>PIOTRKÓW -ŻARNÓW</t>
  </si>
  <si>
    <t>PIOTRKÓW-ZARNÓW</t>
  </si>
  <si>
    <t>V</t>
  </si>
  <si>
    <t>kurs nr 17</t>
  </si>
  <si>
    <t>kurs nr 18</t>
  </si>
  <si>
    <t>czas między przyst.dla kursu nr 13</t>
  </si>
  <si>
    <t>Starowa Góra Centralna/ Szeroka</t>
  </si>
  <si>
    <t>odległości między przyst. dla kursu nr 18</t>
  </si>
  <si>
    <t>Tuszyn Poddębina (przy skrzyż z Al. Jana Pawła II)</t>
  </si>
  <si>
    <t>Tuszyn Poddębina (przy skrzyzowaniu z ul. Brzozową)</t>
  </si>
  <si>
    <t>Tuszyn ul. Chmielna</t>
  </si>
  <si>
    <t>Tuszyn ul. Poddębina - Szpital</t>
  </si>
  <si>
    <t>Tuszyn Al. Jana Pawła II (przy skrzyż z ul. Poddębina)</t>
  </si>
  <si>
    <t>Piotrków Trybunalski, Wojska Polskiego - Skwer Rawity 01</t>
  </si>
  <si>
    <t>Rzgów ul Tuszyńska/ul Rzemieślnicza</t>
  </si>
  <si>
    <t>czas między przyst.dla kursu nr 18</t>
  </si>
  <si>
    <t>Pręd. Tech. Dla kursu nr 18</t>
  </si>
  <si>
    <t>kurs nr 19</t>
  </si>
  <si>
    <t>kurs nr 20</t>
  </si>
  <si>
    <t>kurs nr 21</t>
  </si>
  <si>
    <t>kurs nr 22</t>
  </si>
  <si>
    <t>kurs nr 23</t>
  </si>
  <si>
    <t>kurs nr 24</t>
  </si>
  <si>
    <t>kurs nr 25</t>
  </si>
  <si>
    <t>kurs nr 26</t>
  </si>
  <si>
    <t>czas między przyst.dla kursu nr 26</t>
  </si>
  <si>
    <t>kurs nr 27</t>
  </si>
  <si>
    <t>odległości między przyst. dla kursu nr 26</t>
  </si>
  <si>
    <t>KARP</t>
  </si>
  <si>
    <t>V-Nie kursuje 1 i 6 stycznia 1 i 2 dzień wielkanocy, 1 i 3 maja, w Boze Ciało, 15 sierpnia, 1 i 11 listopada  oraz w okresie 24-26 i 31 grudnia</t>
  </si>
  <si>
    <t>NOWAKOWSKI</t>
  </si>
  <si>
    <t>L.p</t>
  </si>
  <si>
    <t>odległości między przyst. dla kursu nr 27</t>
  </si>
  <si>
    <t>Pręd. Tech. Dla kursu nr 21</t>
  </si>
  <si>
    <t>Piotrków Trybunalski, Powiatowe Centrum Przesiadkowe (ul. POW 12)</t>
  </si>
  <si>
    <t>Liczba autobusów niezbednych do codziennej realizacji przewozów : 4</t>
  </si>
  <si>
    <t>Numer Przystanku</t>
  </si>
  <si>
    <t>Numer drogi</t>
  </si>
  <si>
    <t>02</t>
  </si>
  <si>
    <t>01</t>
  </si>
  <si>
    <t>03</t>
  </si>
  <si>
    <t>05</t>
  </si>
  <si>
    <t>07</t>
  </si>
  <si>
    <t>09</t>
  </si>
  <si>
    <t>162424 E</t>
  </si>
  <si>
    <t xml:space="preserve">W </t>
  </si>
  <si>
    <t>2930E</t>
  </si>
  <si>
    <t>106807E</t>
  </si>
  <si>
    <t>0998</t>
  </si>
  <si>
    <t>0714</t>
  </si>
  <si>
    <t>0720</t>
  </si>
  <si>
    <t>0809</t>
  </si>
  <si>
    <t>0816</t>
  </si>
  <si>
    <t>CONNECT BUS Damian Worek</t>
  </si>
  <si>
    <t>LINIA O CHARAKTERZE UZYTECZNOŚCI PUBLICZNEJ</t>
  </si>
  <si>
    <t>Nazwa Linii PIOTRKÓW TRYBUNALSKI - TUSZYN - ŁODŻ</t>
  </si>
  <si>
    <t>NUMER LINII: 966287</t>
  </si>
  <si>
    <t>0569</t>
  </si>
  <si>
    <t>0822</t>
  </si>
  <si>
    <t>0706</t>
  </si>
  <si>
    <t>1521</t>
  </si>
  <si>
    <t xml:space="preserve">Piotrków Trybunalski, Wojska Polskiego - Al. Armii Krajowej </t>
  </si>
  <si>
    <t xml:space="preserve">Piotrków Trybunalski, Wojska Polskiego - Kostromska </t>
  </si>
  <si>
    <t xml:space="preserve">Piotrków Trybunalski, Wojska Polskiego - 25 Pułku Piechoty </t>
  </si>
  <si>
    <t xml:space="preserve">Twardosławice </t>
  </si>
  <si>
    <t xml:space="preserve">Majków Mały </t>
  </si>
  <si>
    <t xml:space="preserve">Szydłów </t>
  </si>
  <si>
    <t xml:space="preserve">Kamocinek n.ż. </t>
  </si>
  <si>
    <t xml:space="preserve">Kamocin </t>
  </si>
  <si>
    <t xml:space="preserve">Łódź Rzgowska Paradna </t>
  </si>
  <si>
    <t xml:space="preserve">Łódź, Rzgowska /Dachowa </t>
  </si>
  <si>
    <t xml:space="preserve">Łódź, Paderewskiego/Rzgowska </t>
  </si>
  <si>
    <t xml:space="preserve">Łódź, Paderewskiego/Zaolziańska </t>
  </si>
  <si>
    <t>Łódź,  Politechniki - Radwańska Kampus PŁ</t>
  </si>
  <si>
    <t xml:space="preserve">Łódź, Żeromskiego - Żwirki </t>
  </si>
  <si>
    <t xml:space="preserve">Łódź, Bandurskiego - Dw Łódż Kaliska </t>
  </si>
  <si>
    <t>Łódź Mickiewicza - Żeromskiego</t>
  </si>
  <si>
    <t xml:space="preserve">Łódź, Politechniki - Radwańska/Kampus PŁ  </t>
  </si>
  <si>
    <t xml:space="preserve">Łódź, Rzgowska /Bankowa </t>
  </si>
  <si>
    <t>Łódź, Rzgowska /Dachowa</t>
  </si>
  <si>
    <t>Łódź, Rzgowska Paradna</t>
  </si>
  <si>
    <t xml:space="preserve">Wola Kamocka  </t>
  </si>
  <si>
    <t xml:space="preserve">Kamocinek n.ż.  </t>
  </si>
  <si>
    <t xml:space="preserve">Majków Mały  </t>
  </si>
  <si>
    <t xml:space="preserve">Twardosławice   </t>
  </si>
  <si>
    <t xml:space="preserve">Piotrków Trybunalski, Wojska Polskiego - Skwer Rawity </t>
  </si>
  <si>
    <t>Łódź, Politechniki - rondo Lotników Lwowskich</t>
  </si>
  <si>
    <t xml:space="preserve">Łódź,Politechniki rondo Lotników Lwowskich </t>
  </si>
  <si>
    <t>odległości między przyst. dla kursu nr 21</t>
  </si>
  <si>
    <t>czas między przyst.dla kursu nr 16</t>
  </si>
  <si>
    <t>Dm</t>
  </si>
  <si>
    <t>m - nie kursuje 24  oraz 31 grudnia</t>
  </si>
  <si>
    <t>67V</t>
  </si>
  <si>
    <t>67 kursuje w soboty i niedziele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</si>
</sst>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[$-F400]h:mm:ss\ AM/PM"/>
    <numFmt numFmtId="168" formatCode="h:mm;@"/>
    <numFmt numFmtId="169" formatCode="[$-415]d\ mmmm\ yyyy"/>
    <numFmt numFmtId="170" formatCode="0.0"/>
    <numFmt numFmtId="171" formatCode="#,##0.0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67">
    <font>
      <sz val="10"/>
      <name val="Arial"/>
      <family val="0"/>
    </font>
    <font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7.5"/>
      <name val="Tahoma"/>
      <family val="2"/>
    </font>
    <font>
      <b/>
      <sz val="7.5"/>
      <name val="Tahoma"/>
      <family val="2"/>
    </font>
    <font>
      <sz val="7.5"/>
      <name val="Arial"/>
      <family val="2"/>
    </font>
    <font>
      <sz val="7.5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7.5"/>
      <name val="Times New Roman"/>
      <family val="1"/>
    </font>
    <font>
      <sz val="8.6"/>
      <name val="Tahoma"/>
      <family val="2"/>
    </font>
    <font>
      <sz val="8.6"/>
      <name val="Times New Roman"/>
      <family val="1"/>
    </font>
    <font>
      <b/>
      <sz val="8.6"/>
      <name val="Tahoma"/>
      <family val="2"/>
    </font>
    <font>
      <sz val="9"/>
      <name val="Cambria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.5"/>
      <name val="Calibri"/>
      <family val="2"/>
    </font>
    <font>
      <sz val="8.6"/>
      <color indexed="9"/>
      <name val="Tahoma"/>
      <family val="2"/>
    </font>
    <font>
      <sz val="9"/>
      <color indexed="10"/>
      <name val="Cambria"/>
      <family val="1"/>
    </font>
    <font>
      <sz val="9"/>
      <color indexed="30"/>
      <name val="Cambria"/>
      <family val="1"/>
    </font>
    <font>
      <sz val="9"/>
      <name val="Calibri"/>
      <family val="2"/>
    </font>
    <font>
      <sz val="8"/>
      <name val="Cambria"/>
      <family val="1"/>
    </font>
    <font>
      <sz val="8"/>
      <name val="Calibri"/>
      <family val="2"/>
    </font>
    <font>
      <sz val="8.6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.6"/>
      <color theme="0"/>
      <name val="Tahoma"/>
      <family val="2"/>
    </font>
    <font>
      <sz val="9"/>
      <color rgb="FFFF0000"/>
      <name val="Cambria"/>
      <family val="1"/>
    </font>
    <font>
      <sz val="9"/>
      <color rgb="FF0070C0"/>
      <name val="Cambria"/>
      <family val="1"/>
    </font>
    <font>
      <sz val="8.6"/>
      <color theme="1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7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20" fontId="1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70" fontId="4" fillId="0" borderId="0" xfId="0" applyNumberFormat="1" applyFont="1" applyBorder="1" applyAlignment="1">
      <alignment horizontal="center"/>
    </xf>
    <xf numFmtId="170" fontId="4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 quotePrefix="1">
      <alignment horizontal="center"/>
    </xf>
    <xf numFmtId="168" fontId="4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70" fontId="4" fillId="0" borderId="13" xfId="0" applyNumberFormat="1" applyFont="1" applyBorder="1" applyAlignment="1">
      <alignment horizontal="center"/>
    </xf>
    <xf numFmtId="170" fontId="4" fillId="0" borderId="14" xfId="0" applyNumberFormat="1" applyFont="1" applyBorder="1" applyAlignment="1">
      <alignment horizontal="center"/>
    </xf>
    <xf numFmtId="170" fontId="1" fillId="0" borderId="15" xfId="0" applyNumberFormat="1" applyFont="1" applyBorder="1" applyAlignment="1">
      <alignment horizontal="center" vertical="center"/>
    </xf>
    <xf numFmtId="170" fontId="1" fillId="0" borderId="16" xfId="0" applyNumberFormat="1" applyFont="1" applyBorder="1" applyAlignment="1" quotePrefix="1">
      <alignment horizontal="center"/>
    </xf>
    <xf numFmtId="170" fontId="4" fillId="0" borderId="15" xfId="0" applyNumberFormat="1" applyFont="1" applyBorder="1" applyAlignment="1">
      <alignment horizontal="center" vertical="center"/>
    </xf>
    <xf numFmtId="170" fontId="4" fillId="0" borderId="16" xfId="0" applyNumberFormat="1" applyFont="1" applyBorder="1" applyAlignment="1" quotePrefix="1">
      <alignment horizontal="center"/>
    </xf>
    <xf numFmtId="170" fontId="4" fillId="0" borderId="17" xfId="0" applyNumberFormat="1" applyFont="1" applyBorder="1" applyAlignment="1">
      <alignment horizontal="center" vertical="center"/>
    </xf>
    <xf numFmtId="170" fontId="4" fillId="0" borderId="18" xfId="0" applyNumberFormat="1" applyFont="1" applyBorder="1" applyAlignment="1" quotePrefix="1">
      <alignment horizontal="center"/>
    </xf>
    <xf numFmtId="168" fontId="1" fillId="0" borderId="15" xfId="0" applyNumberFormat="1" applyFont="1" applyBorder="1" applyAlignment="1">
      <alignment horizontal="center"/>
    </xf>
    <xf numFmtId="168" fontId="1" fillId="0" borderId="16" xfId="0" applyNumberFormat="1" applyFont="1" applyBorder="1" applyAlignment="1">
      <alignment horizontal="center"/>
    </xf>
    <xf numFmtId="168" fontId="4" fillId="0" borderId="15" xfId="0" applyNumberFormat="1" applyFont="1" applyBorder="1" applyAlignment="1">
      <alignment horizontal="center"/>
    </xf>
    <xf numFmtId="168" fontId="4" fillId="0" borderId="16" xfId="0" applyNumberFormat="1" applyFont="1" applyBorder="1" applyAlignment="1">
      <alignment horizontal="center"/>
    </xf>
    <xf numFmtId="168" fontId="4" fillId="0" borderId="17" xfId="0" applyNumberFormat="1" applyFont="1" applyBorder="1" applyAlignment="1">
      <alignment horizontal="center"/>
    </xf>
    <xf numFmtId="168" fontId="4" fillId="0" borderId="18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168" fontId="1" fillId="0" borderId="13" xfId="0" applyNumberFormat="1" applyFont="1" applyBorder="1" applyAlignment="1">
      <alignment horizontal="center"/>
    </xf>
    <xf numFmtId="168" fontId="1" fillId="0" borderId="14" xfId="0" applyNumberFormat="1" applyFont="1" applyBorder="1" applyAlignment="1">
      <alignment horizontal="center"/>
    </xf>
    <xf numFmtId="168" fontId="1" fillId="0" borderId="13" xfId="0" applyNumberFormat="1" applyFont="1" applyBorder="1" applyAlignment="1">
      <alignment horizontal="center" vertical="center"/>
    </xf>
    <xf numFmtId="20" fontId="0" fillId="0" borderId="0" xfId="0" applyNumberFormat="1" applyAlignment="1">
      <alignment/>
    </xf>
    <xf numFmtId="0" fontId="9" fillId="0" borderId="2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20" xfId="0" applyFont="1" applyFill="1" applyBorder="1" applyAlignment="1">
      <alignment horizontal="center" vertical="center" wrapText="1"/>
    </xf>
    <xf numFmtId="170" fontId="8" fillId="0" borderId="20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168" fontId="8" fillId="0" borderId="20" xfId="0" applyNumberFormat="1" applyFont="1" applyFill="1" applyBorder="1" applyAlignment="1">
      <alignment horizontal="center"/>
    </xf>
    <xf numFmtId="168" fontId="8" fillId="0" borderId="20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0" fontId="8" fillId="0" borderId="0" xfId="0" applyNumberFormat="1" applyFont="1" applyFill="1" applyBorder="1" applyAlignment="1" quotePrefix="1">
      <alignment horizontal="center"/>
    </xf>
    <xf numFmtId="168" fontId="8" fillId="0" borderId="0" xfId="0" applyNumberFormat="1" applyFont="1" applyFill="1" applyBorder="1" applyAlignment="1">
      <alignment horizontal="center"/>
    </xf>
    <xf numFmtId="170" fontId="8" fillId="0" borderId="0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0" fontId="8" fillId="0" borderId="20" xfId="0" applyFont="1" applyFill="1" applyBorder="1" applyAlignment="1">
      <alignment horizontal="center"/>
    </xf>
    <xf numFmtId="170" fontId="8" fillId="0" borderId="20" xfId="0" applyNumberFormat="1" applyFont="1" applyFill="1" applyBorder="1" applyAlignment="1" quotePrefix="1">
      <alignment horizontal="center"/>
    </xf>
    <xf numFmtId="170" fontId="8" fillId="0" borderId="2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38" fillId="0" borderId="0" xfId="0" applyFont="1" applyFill="1" applyAlignment="1">
      <alignment/>
    </xf>
    <xf numFmtId="20" fontId="8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0" fontId="9" fillId="33" borderId="20" xfId="0" applyFont="1" applyFill="1" applyBorder="1" applyAlignment="1">
      <alignment horizontal="center" vertical="center" wrapText="1"/>
    </xf>
    <xf numFmtId="168" fontId="8" fillId="0" borderId="21" xfId="0" applyNumberFormat="1" applyFont="1" applyFill="1" applyBorder="1" applyAlignment="1">
      <alignment horizontal="center"/>
    </xf>
    <xf numFmtId="168" fontId="8" fillId="0" borderId="22" xfId="0" applyNumberFormat="1" applyFont="1" applyFill="1" applyBorder="1" applyAlignment="1">
      <alignment horizontal="center"/>
    </xf>
    <xf numFmtId="168" fontId="8" fillId="0" borderId="23" xfId="0" applyNumberFormat="1" applyFont="1" applyFill="1" applyBorder="1" applyAlignment="1">
      <alignment horizontal="center"/>
    </xf>
    <xf numFmtId="168" fontId="8" fillId="0" borderId="24" xfId="0" applyNumberFormat="1" applyFont="1" applyFill="1" applyBorder="1" applyAlignment="1">
      <alignment horizontal="center"/>
    </xf>
    <xf numFmtId="168" fontId="8" fillId="0" borderId="25" xfId="0" applyNumberFormat="1" applyFont="1" applyFill="1" applyBorder="1" applyAlignment="1">
      <alignment horizontal="center"/>
    </xf>
    <xf numFmtId="0" fontId="9" fillId="34" borderId="24" xfId="0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9" fillId="34" borderId="2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20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20" xfId="0" applyFont="1" applyFill="1" applyBorder="1" applyAlignment="1">
      <alignment/>
    </xf>
    <xf numFmtId="170" fontId="16" fillId="0" borderId="20" xfId="0" applyNumberFormat="1" applyFont="1" applyFill="1" applyBorder="1" applyAlignment="1">
      <alignment horizontal="center" vertical="center"/>
    </xf>
    <xf numFmtId="170" fontId="16" fillId="0" borderId="20" xfId="0" applyNumberFormat="1" applyFont="1" applyFill="1" applyBorder="1" applyAlignment="1" quotePrefix="1">
      <alignment horizontal="center"/>
    </xf>
    <xf numFmtId="168" fontId="16" fillId="0" borderId="20" xfId="0" applyNumberFormat="1" applyFont="1" applyFill="1" applyBorder="1" applyAlignment="1">
      <alignment horizontal="center"/>
    </xf>
    <xf numFmtId="168" fontId="16" fillId="0" borderId="20" xfId="0" applyNumberFormat="1" applyFont="1" applyFill="1" applyBorder="1" applyAlignment="1">
      <alignment horizontal="center" vertical="center"/>
    </xf>
    <xf numFmtId="170" fontId="16" fillId="0" borderId="20" xfId="0" applyNumberFormat="1" applyFont="1" applyFill="1" applyBorder="1" applyAlignment="1">
      <alignment horizontal="center"/>
    </xf>
    <xf numFmtId="170" fontId="63" fillId="0" borderId="2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170" fontId="16" fillId="0" borderId="0" xfId="0" applyNumberFormat="1" applyFont="1" applyFill="1" applyBorder="1" applyAlignment="1">
      <alignment horizontal="center" vertical="center"/>
    </xf>
    <xf numFmtId="170" fontId="16" fillId="0" borderId="0" xfId="0" applyNumberFormat="1" applyFont="1" applyFill="1" applyBorder="1" applyAlignment="1" quotePrefix="1">
      <alignment horizontal="center"/>
    </xf>
    <xf numFmtId="168" fontId="16" fillId="0" borderId="0" xfId="0" applyNumberFormat="1" applyFont="1" applyFill="1" applyBorder="1" applyAlignment="1">
      <alignment horizontal="center"/>
    </xf>
    <xf numFmtId="170" fontId="16" fillId="0" borderId="0" xfId="0" applyNumberFormat="1" applyFont="1" applyFill="1" applyBorder="1" applyAlignment="1">
      <alignment horizontal="center"/>
    </xf>
    <xf numFmtId="168" fontId="16" fillId="0" borderId="0" xfId="0" applyNumberFormat="1" applyFont="1" applyFill="1" applyAlignment="1">
      <alignment/>
    </xf>
    <xf numFmtId="20" fontId="16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170" fontId="17" fillId="0" borderId="20" xfId="0" applyNumberFormat="1" applyFont="1" applyFill="1" applyBorder="1" applyAlignment="1">
      <alignment horizontal="center"/>
    </xf>
    <xf numFmtId="0" fontId="16" fillId="34" borderId="20" xfId="0" applyFont="1" applyFill="1" applyBorder="1" applyAlignment="1">
      <alignment/>
    </xf>
    <xf numFmtId="168" fontId="16" fillId="0" borderId="20" xfId="0" applyNumberFormat="1" applyFont="1" applyFill="1" applyBorder="1" applyAlignment="1" quotePrefix="1">
      <alignment horizont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170" fontId="16" fillId="0" borderId="20" xfId="0" applyNumberFormat="1" applyFont="1" applyFill="1" applyBorder="1" applyAlignment="1" quotePrefix="1">
      <alignment horizontal="center" vertical="center"/>
    </xf>
    <xf numFmtId="0" fontId="18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20" fontId="19" fillId="2" borderId="26" xfId="0" applyNumberFormat="1" applyFont="1" applyFill="1" applyBorder="1" applyAlignment="1">
      <alignment horizontal="center"/>
    </xf>
    <xf numFmtId="20" fontId="19" fillId="2" borderId="27" xfId="0" applyNumberFormat="1" applyFont="1" applyFill="1" applyBorder="1" applyAlignment="1">
      <alignment horizontal="center"/>
    </xf>
    <xf numFmtId="1" fontId="19" fillId="2" borderId="28" xfId="0" applyNumberFormat="1" applyFont="1" applyFill="1" applyBorder="1" applyAlignment="1">
      <alignment/>
    </xf>
    <xf numFmtId="20" fontId="19" fillId="2" borderId="0" xfId="0" applyNumberFormat="1" applyFont="1" applyFill="1" applyBorder="1" applyAlignment="1">
      <alignment horizontal="center"/>
    </xf>
    <xf numFmtId="20" fontId="19" fillId="2" borderId="29" xfId="0" applyNumberFormat="1" applyFont="1" applyFill="1" applyBorder="1" applyAlignment="1">
      <alignment horizontal="center"/>
    </xf>
    <xf numFmtId="20" fontId="0" fillId="2" borderId="0" xfId="0" applyNumberFormat="1" applyFill="1" applyBorder="1" applyAlignment="1">
      <alignment horizontal="center"/>
    </xf>
    <xf numFmtId="20" fontId="0" fillId="2" borderId="30" xfId="0" applyNumberFormat="1" applyFill="1" applyBorder="1" applyAlignment="1">
      <alignment horizontal="center"/>
    </xf>
    <xf numFmtId="20" fontId="0" fillId="0" borderId="26" xfId="0" applyNumberFormat="1" applyBorder="1" applyAlignment="1">
      <alignment horizontal="center"/>
    </xf>
    <xf numFmtId="20" fontId="0" fillId="0" borderId="27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20" fontId="0" fillId="0" borderId="29" xfId="0" applyNumberFormat="1" applyBorder="1" applyAlignment="1">
      <alignment horizontal="center"/>
    </xf>
    <xf numFmtId="1" fontId="19" fillId="2" borderId="31" xfId="0" applyNumberFormat="1" applyFont="1" applyFill="1" applyBorder="1" applyAlignment="1">
      <alignment/>
    </xf>
    <xf numFmtId="20" fontId="0" fillId="0" borderId="30" xfId="0" applyNumberFormat="1" applyBorder="1" applyAlignment="1">
      <alignment horizontal="center"/>
    </xf>
    <xf numFmtId="20" fontId="0" fillId="0" borderId="32" xfId="0" applyNumberFormat="1" applyBorder="1" applyAlignment="1">
      <alignment horizontal="center"/>
    </xf>
    <xf numFmtId="20" fontId="0" fillId="2" borderId="29" xfId="0" applyNumberFormat="1" applyFill="1" applyBorder="1" applyAlignment="1">
      <alignment horizontal="center"/>
    </xf>
    <xf numFmtId="20" fontId="0" fillId="2" borderId="32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1" fontId="64" fillId="2" borderId="33" xfId="0" applyNumberFormat="1" applyFont="1" applyFill="1" applyBorder="1" applyAlignment="1">
      <alignment/>
    </xf>
    <xf numFmtId="1" fontId="64" fillId="2" borderId="28" xfId="0" applyNumberFormat="1" applyFont="1" applyFill="1" applyBorder="1" applyAlignment="1">
      <alignment/>
    </xf>
    <xf numFmtId="1" fontId="65" fillId="2" borderId="28" xfId="0" applyNumberFormat="1" applyFont="1" applyFill="1" applyBorder="1" applyAlignment="1">
      <alignment/>
    </xf>
    <xf numFmtId="1" fontId="65" fillId="2" borderId="31" xfId="0" applyNumberFormat="1" applyFont="1" applyFill="1" applyBorder="1" applyAlignment="1">
      <alignment/>
    </xf>
    <xf numFmtId="0" fontId="42" fillId="36" borderId="0" xfId="0" applyFont="1" applyFill="1" applyAlignment="1">
      <alignment horizontal="left"/>
    </xf>
    <xf numFmtId="0" fontId="42" fillId="36" borderId="0" xfId="0" applyFont="1" applyFill="1" applyAlignment="1">
      <alignment/>
    </xf>
    <xf numFmtId="0" fontId="42" fillId="36" borderId="0" xfId="0" applyFont="1" applyFill="1" applyAlignment="1">
      <alignment horizontal="center"/>
    </xf>
    <xf numFmtId="1" fontId="19" fillId="0" borderId="21" xfId="0" applyNumberFormat="1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/>
    </xf>
    <xf numFmtId="20" fontId="19" fillId="0" borderId="22" xfId="0" applyNumberFormat="1" applyFont="1" applyFill="1" applyBorder="1" applyAlignment="1">
      <alignment horizontal="center"/>
    </xf>
    <xf numFmtId="1" fontId="19" fillId="0" borderId="33" xfId="0" applyNumberFormat="1" applyFont="1" applyFill="1" applyBorder="1" applyAlignment="1">
      <alignment horizontal="left"/>
    </xf>
    <xf numFmtId="20" fontId="19" fillId="0" borderId="26" xfId="0" applyNumberFormat="1" applyFont="1" applyFill="1" applyBorder="1" applyAlignment="1">
      <alignment horizontal="center"/>
    </xf>
    <xf numFmtId="20" fontId="19" fillId="0" borderId="27" xfId="0" applyNumberFormat="1" applyFont="1" applyFill="1" applyBorder="1" applyAlignment="1">
      <alignment horizontal="center"/>
    </xf>
    <xf numFmtId="1" fontId="19" fillId="0" borderId="28" xfId="0" applyNumberFormat="1" applyFont="1" applyFill="1" applyBorder="1" applyAlignment="1">
      <alignment horizontal="left"/>
    </xf>
    <xf numFmtId="20" fontId="19" fillId="0" borderId="0" xfId="0" applyNumberFormat="1" applyFont="1" applyFill="1" applyBorder="1" applyAlignment="1">
      <alignment horizontal="center"/>
    </xf>
    <xf numFmtId="20" fontId="19" fillId="0" borderId="29" xfId="0" applyNumberFormat="1" applyFont="1" applyFill="1" applyBorder="1" applyAlignment="1">
      <alignment horizontal="center"/>
    </xf>
    <xf numFmtId="1" fontId="19" fillId="0" borderId="31" xfId="0" applyNumberFormat="1" applyFont="1" applyFill="1" applyBorder="1" applyAlignment="1">
      <alignment horizontal="left"/>
    </xf>
    <xf numFmtId="20" fontId="19" fillId="0" borderId="30" xfId="0" applyNumberFormat="1" applyFont="1" applyFill="1" applyBorder="1" applyAlignment="1">
      <alignment horizontal="center"/>
    </xf>
    <xf numFmtId="20" fontId="19" fillId="0" borderId="32" xfId="0" applyNumberFormat="1" applyFont="1" applyFill="1" applyBorder="1" applyAlignment="1">
      <alignment horizontal="center"/>
    </xf>
    <xf numFmtId="0" fontId="42" fillId="0" borderId="33" xfId="0" applyFont="1" applyFill="1" applyBorder="1" applyAlignment="1">
      <alignment/>
    </xf>
    <xf numFmtId="20" fontId="42" fillId="0" borderId="26" xfId="0" applyNumberFormat="1" applyFont="1" applyFill="1" applyBorder="1" applyAlignment="1">
      <alignment horizontal="center"/>
    </xf>
    <xf numFmtId="20" fontId="42" fillId="0" borderId="27" xfId="0" applyNumberFormat="1" applyFont="1" applyFill="1" applyBorder="1" applyAlignment="1">
      <alignment horizontal="center"/>
    </xf>
    <xf numFmtId="0" fontId="42" fillId="36" borderId="28" xfId="0" applyFont="1" applyFill="1" applyBorder="1" applyAlignment="1">
      <alignment horizontal="left" vertical="center"/>
    </xf>
    <xf numFmtId="0" fontId="42" fillId="36" borderId="0" xfId="0" applyFont="1" applyFill="1" applyBorder="1" applyAlignment="1">
      <alignment/>
    </xf>
    <xf numFmtId="20" fontId="42" fillId="36" borderId="0" xfId="0" applyNumberFormat="1" applyFont="1" applyFill="1" applyBorder="1" applyAlignment="1">
      <alignment horizontal="center" vertical="center"/>
    </xf>
    <xf numFmtId="20" fontId="42" fillId="36" borderId="29" xfId="0" applyNumberFormat="1" applyFont="1" applyFill="1" applyBorder="1" applyAlignment="1">
      <alignment horizontal="center" vertical="center"/>
    </xf>
    <xf numFmtId="0" fontId="42" fillId="36" borderId="21" xfId="0" applyFont="1" applyFill="1" applyBorder="1" applyAlignment="1">
      <alignment/>
    </xf>
    <xf numFmtId="0" fontId="42" fillId="36" borderId="34" xfId="0" applyFont="1" applyFill="1" applyBorder="1" applyAlignment="1">
      <alignment horizontal="center"/>
    </xf>
    <xf numFmtId="0" fontId="42" fillId="36" borderId="22" xfId="0" applyFont="1" applyFill="1" applyBorder="1" applyAlignment="1">
      <alignment horizontal="center"/>
    </xf>
    <xf numFmtId="0" fontId="42" fillId="36" borderId="28" xfId="0" applyFont="1" applyFill="1" applyBorder="1" applyAlignment="1">
      <alignment/>
    </xf>
    <xf numFmtId="20" fontId="42" fillId="36" borderId="0" xfId="0" applyNumberFormat="1" applyFont="1" applyFill="1" applyBorder="1" applyAlignment="1">
      <alignment horizontal="center"/>
    </xf>
    <xf numFmtId="20" fontId="42" fillId="36" borderId="29" xfId="0" applyNumberFormat="1" applyFont="1" applyFill="1" applyBorder="1" applyAlignment="1">
      <alignment horizontal="center"/>
    </xf>
    <xf numFmtId="0" fontId="42" fillId="36" borderId="31" xfId="0" applyFont="1" applyFill="1" applyBorder="1" applyAlignment="1">
      <alignment/>
    </xf>
    <xf numFmtId="20" fontId="42" fillId="36" borderId="30" xfId="0" applyNumberFormat="1" applyFont="1" applyFill="1" applyBorder="1" applyAlignment="1">
      <alignment horizontal="center"/>
    </xf>
    <xf numFmtId="20" fontId="42" fillId="36" borderId="32" xfId="0" applyNumberFormat="1" applyFont="1" applyFill="1" applyBorder="1" applyAlignment="1">
      <alignment horizontal="center"/>
    </xf>
    <xf numFmtId="0" fontId="42" fillId="36" borderId="33" xfId="0" applyFont="1" applyFill="1" applyBorder="1" applyAlignment="1">
      <alignment/>
    </xf>
    <xf numFmtId="0" fontId="42" fillId="36" borderId="26" xfId="0" applyFont="1" applyFill="1" applyBorder="1" applyAlignment="1">
      <alignment horizontal="center"/>
    </xf>
    <xf numFmtId="0" fontId="42" fillId="36" borderId="27" xfId="0" applyFont="1" applyFill="1" applyBorder="1" applyAlignment="1">
      <alignment horizontal="center"/>
    </xf>
    <xf numFmtId="0" fontId="42" fillId="36" borderId="33" xfId="0" applyFont="1" applyFill="1" applyBorder="1" applyAlignment="1">
      <alignment horizontal="left" vertical="center"/>
    </xf>
    <xf numFmtId="20" fontId="42" fillId="36" borderId="26" xfId="0" applyNumberFormat="1" applyFont="1" applyFill="1" applyBorder="1" applyAlignment="1">
      <alignment horizontal="center" vertical="center"/>
    </xf>
    <xf numFmtId="20" fontId="42" fillId="36" borderId="27" xfId="0" applyNumberFormat="1" applyFont="1" applyFill="1" applyBorder="1" applyAlignment="1">
      <alignment horizontal="center" vertical="center"/>
    </xf>
    <xf numFmtId="0" fontId="42" fillId="36" borderId="0" xfId="0" applyFont="1" applyFill="1" applyBorder="1" applyAlignment="1">
      <alignment horizontal="left" vertical="center"/>
    </xf>
    <xf numFmtId="0" fontId="42" fillId="36" borderId="31" xfId="0" applyFont="1" applyFill="1" applyBorder="1" applyAlignment="1">
      <alignment horizontal="left" vertical="center"/>
    </xf>
    <xf numFmtId="20" fontId="42" fillId="36" borderId="30" xfId="0" applyNumberFormat="1" applyFont="1" applyFill="1" applyBorder="1" applyAlignment="1">
      <alignment horizontal="center" vertical="center"/>
    </xf>
    <xf numFmtId="20" fontId="42" fillId="36" borderId="32" xfId="0" applyNumberFormat="1" applyFont="1" applyFill="1" applyBorder="1" applyAlignment="1">
      <alignment horizontal="center" vertical="center"/>
    </xf>
    <xf numFmtId="0" fontId="42" fillId="36" borderId="28" xfId="0" applyFont="1" applyFill="1" applyBorder="1" applyAlignment="1">
      <alignment horizontal="left"/>
    </xf>
    <xf numFmtId="0" fontId="42" fillId="0" borderId="28" xfId="0" applyFont="1" applyFill="1" applyBorder="1" applyAlignment="1">
      <alignment/>
    </xf>
    <xf numFmtId="20" fontId="42" fillId="0" borderId="0" xfId="0" applyNumberFormat="1" applyFont="1" applyFill="1" applyBorder="1" applyAlignment="1">
      <alignment horizontal="center"/>
    </xf>
    <xf numFmtId="20" fontId="42" fillId="0" borderId="29" xfId="0" applyNumberFormat="1" applyFont="1" applyFill="1" applyBorder="1" applyAlignment="1">
      <alignment horizontal="center"/>
    </xf>
    <xf numFmtId="20" fontId="42" fillId="0" borderId="0" xfId="0" applyNumberFormat="1" applyFont="1" applyFill="1" applyBorder="1" applyAlignment="1">
      <alignment horizontal="center"/>
    </xf>
    <xf numFmtId="20" fontId="42" fillId="0" borderId="29" xfId="0" applyNumberFormat="1" applyFont="1" applyFill="1" applyBorder="1" applyAlignment="1">
      <alignment horizontal="center"/>
    </xf>
    <xf numFmtId="1" fontId="19" fillId="36" borderId="28" xfId="0" applyNumberFormat="1" applyFont="1" applyFill="1" applyBorder="1" applyAlignment="1">
      <alignment horizontal="left" vertical="center"/>
    </xf>
    <xf numFmtId="20" fontId="19" fillId="36" borderId="0" xfId="0" applyNumberFormat="1" applyFont="1" applyFill="1" applyBorder="1" applyAlignment="1">
      <alignment horizontal="center"/>
    </xf>
    <xf numFmtId="20" fontId="19" fillId="36" borderId="29" xfId="0" applyNumberFormat="1" applyFont="1" applyFill="1" applyBorder="1" applyAlignment="1">
      <alignment horizontal="center"/>
    </xf>
    <xf numFmtId="1" fontId="19" fillId="0" borderId="28" xfId="0" applyNumberFormat="1" applyFont="1" applyFill="1" applyBorder="1" applyAlignment="1">
      <alignment/>
    </xf>
    <xf numFmtId="1" fontId="19" fillId="36" borderId="31" xfId="0" applyNumberFormat="1" applyFont="1" applyFill="1" applyBorder="1" applyAlignment="1">
      <alignment horizontal="left" vertical="center"/>
    </xf>
    <xf numFmtId="20" fontId="19" fillId="36" borderId="30" xfId="0" applyNumberFormat="1" applyFont="1" applyFill="1" applyBorder="1" applyAlignment="1">
      <alignment horizontal="center"/>
    </xf>
    <xf numFmtId="20" fontId="19" fillId="36" borderId="32" xfId="0" applyNumberFormat="1" applyFont="1" applyFill="1" applyBorder="1" applyAlignment="1">
      <alignment horizontal="center"/>
    </xf>
    <xf numFmtId="20" fontId="42" fillId="36" borderId="0" xfId="0" applyNumberFormat="1" applyFont="1" applyFill="1" applyAlignment="1">
      <alignment horizontal="center"/>
    </xf>
    <xf numFmtId="0" fontId="42" fillId="34" borderId="33" xfId="0" applyFont="1" applyFill="1" applyBorder="1" applyAlignment="1">
      <alignment vertical="center"/>
    </xf>
    <xf numFmtId="20" fontId="42" fillId="34" borderId="26" xfId="0" applyNumberFormat="1" applyFont="1" applyFill="1" applyBorder="1" applyAlignment="1">
      <alignment horizontal="center" vertical="center"/>
    </xf>
    <xf numFmtId="20" fontId="42" fillId="34" borderId="27" xfId="0" applyNumberFormat="1" applyFont="1" applyFill="1" applyBorder="1" applyAlignment="1">
      <alignment horizontal="center" vertical="center"/>
    </xf>
    <xf numFmtId="0" fontId="42" fillId="0" borderId="31" xfId="0" applyFont="1" applyFill="1" applyBorder="1" applyAlignment="1">
      <alignment/>
    </xf>
    <xf numFmtId="20" fontId="42" fillId="0" borderId="30" xfId="0" applyNumberFormat="1" applyFont="1" applyFill="1" applyBorder="1" applyAlignment="1">
      <alignment horizontal="center"/>
    </xf>
    <xf numFmtId="20" fontId="42" fillId="0" borderId="32" xfId="0" applyNumberFormat="1" applyFont="1" applyFill="1" applyBorder="1" applyAlignment="1">
      <alignment horizontal="center"/>
    </xf>
    <xf numFmtId="20" fontId="0" fillId="2" borderId="26" xfId="0" applyNumberFormat="1" applyFill="1" applyBorder="1" applyAlignment="1">
      <alignment horizontal="center"/>
    </xf>
    <xf numFmtId="20" fontId="0" fillId="2" borderId="27" xfId="0" applyNumberFormat="1" applyFill="1" applyBorder="1" applyAlignment="1">
      <alignment horizontal="center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center"/>
    </xf>
    <xf numFmtId="1" fontId="43" fillId="0" borderId="21" xfId="0" applyNumberFormat="1" applyFont="1" applyFill="1" applyBorder="1" applyAlignment="1">
      <alignment horizontal="center" vertical="center"/>
    </xf>
    <xf numFmtId="0" fontId="43" fillId="0" borderId="34" xfId="0" applyFont="1" applyFill="1" applyBorder="1" applyAlignment="1">
      <alignment horizontal="center"/>
    </xf>
    <xf numFmtId="20" fontId="43" fillId="0" borderId="22" xfId="0" applyNumberFormat="1" applyFont="1" applyFill="1" applyBorder="1" applyAlignment="1">
      <alignment horizontal="center"/>
    </xf>
    <xf numFmtId="1" fontId="43" fillId="0" borderId="33" xfId="0" applyNumberFormat="1" applyFont="1" applyFill="1" applyBorder="1" applyAlignment="1">
      <alignment horizontal="left"/>
    </xf>
    <xf numFmtId="20" fontId="43" fillId="0" borderId="26" xfId="0" applyNumberFormat="1" applyFont="1" applyFill="1" applyBorder="1" applyAlignment="1">
      <alignment horizontal="center"/>
    </xf>
    <xf numFmtId="20" fontId="43" fillId="0" borderId="27" xfId="0" applyNumberFormat="1" applyFont="1" applyFill="1" applyBorder="1" applyAlignment="1">
      <alignment horizontal="center"/>
    </xf>
    <xf numFmtId="1" fontId="43" fillId="0" borderId="28" xfId="0" applyNumberFormat="1" applyFont="1" applyFill="1" applyBorder="1" applyAlignment="1">
      <alignment horizontal="left"/>
    </xf>
    <xf numFmtId="1" fontId="43" fillId="0" borderId="0" xfId="0" applyNumberFormat="1" applyFont="1" applyFill="1" applyBorder="1" applyAlignment="1">
      <alignment horizontal="left"/>
    </xf>
    <xf numFmtId="20" fontId="43" fillId="0" borderId="0" xfId="0" applyNumberFormat="1" applyFont="1" applyFill="1" applyBorder="1" applyAlignment="1">
      <alignment horizontal="center"/>
    </xf>
    <xf numFmtId="20" fontId="43" fillId="0" borderId="29" xfId="0" applyNumberFormat="1" applyFont="1" applyFill="1" applyBorder="1" applyAlignment="1">
      <alignment horizontal="center"/>
    </xf>
    <xf numFmtId="1" fontId="43" fillId="0" borderId="31" xfId="0" applyNumberFormat="1" applyFont="1" applyFill="1" applyBorder="1" applyAlignment="1">
      <alignment horizontal="left"/>
    </xf>
    <xf numFmtId="20" fontId="43" fillId="0" borderId="30" xfId="0" applyNumberFormat="1" applyFont="1" applyFill="1" applyBorder="1" applyAlignment="1">
      <alignment horizontal="center"/>
    </xf>
    <xf numFmtId="20" fontId="43" fillId="0" borderId="32" xfId="0" applyNumberFormat="1" applyFont="1" applyFill="1" applyBorder="1" applyAlignment="1">
      <alignment horizontal="center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center"/>
    </xf>
    <xf numFmtId="0" fontId="42" fillId="0" borderId="21" xfId="0" applyFont="1" applyFill="1" applyBorder="1" applyAlignment="1">
      <alignment/>
    </xf>
    <xf numFmtId="0" fontId="42" fillId="0" borderId="34" xfId="0" applyFont="1" applyFill="1" applyBorder="1" applyAlignment="1">
      <alignment horizontal="center"/>
    </xf>
    <xf numFmtId="0" fontId="42" fillId="0" borderId="22" xfId="0" applyFont="1" applyFill="1" applyBorder="1" applyAlignment="1">
      <alignment horizontal="center"/>
    </xf>
    <xf numFmtId="0" fontId="42" fillId="0" borderId="28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31" xfId="0" applyFont="1" applyFill="1" applyBorder="1" applyAlignment="1">
      <alignment/>
    </xf>
    <xf numFmtId="0" fontId="42" fillId="0" borderId="33" xfId="0" applyFont="1" applyFill="1" applyBorder="1" applyAlignment="1">
      <alignment/>
    </xf>
    <xf numFmtId="0" fontId="42" fillId="0" borderId="26" xfId="0" applyFont="1" applyFill="1" applyBorder="1" applyAlignment="1">
      <alignment horizontal="center"/>
    </xf>
    <xf numFmtId="0" fontId="42" fillId="0" borderId="27" xfId="0" applyFont="1" applyFill="1" applyBorder="1" applyAlignment="1">
      <alignment horizontal="center"/>
    </xf>
    <xf numFmtId="20" fontId="42" fillId="0" borderId="26" xfId="0" applyNumberFormat="1" applyFont="1" applyFill="1" applyBorder="1" applyAlignment="1">
      <alignment horizontal="center"/>
    </xf>
    <xf numFmtId="20" fontId="42" fillId="0" borderId="27" xfId="0" applyNumberFormat="1" applyFont="1" applyFill="1" applyBorder="1" applyAlignment="1">
      <alignment horizontal="center"/>
    </xf>
    <xf numFmtId="0" fontId="42" fillId="0" borderId="28" xfId="0" applyFont="1" applyFill="1" applyBorder="1" applyAlignment="1">
      <alignment horizontal="left" vertical="center"/>
    </xf>
    <xf numFmtId="0" fontId="42" fillId="0" borderId="31" xfId="0" applyFont="1" applyFill="1" applyBorder="1" applyAlignment="1">
      <alignment horizontal="left" vertical="center"/>
    </xf>
    <xf numFmtId="20" fontId="44" fillId="0" borderId="30" xfId="0" applyNumberFormat="1" applyFont="1" applyFill="1" applyBorder="1" applyAlignment="1">
      <alignment horizontal="center" vertical="center"/>
    </xf>
    <xf numFmtId="20" fontId="44" fillId="0" borderId="32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33" xfId="0" applyFont="1" applyFill="1" applyBorder="1" applyAlignment="1">
      <alignment horizontal="left" vertical="center"/>
    </xf>
    <xf numFmtId="0" fontId="42" fillId="37" borderId="31" xfId="0" applyFont="1" applyFill="1" applyBorder="1" applyAlignment="1">
      <alignment/>
    </xf>
    <xf numFmtId="20" fontId="42" fillId="34" borderId="30" xfId="0" applyNumberFormat="1" applyFont="1" applyFill="1" applyBorder="1" applyAlignment="1">
      <alignment horizontal="center"/>
    </xf>
    <xf numFmtId="20" fontId="42" fillId="34" borderId="32" xfId="0" applyNumberFormat="1" applyFont="1" applyFill="1" applyBorder="1" applyAlignment="1">
      <alignment horizontal="center"/>
    </xf>
    <xf numFmtId="20" fontId="42" fillId="0" borderId="26" xfId="0" applyNumberFormat="1" applyFont="1" applyFill="1" applyBorder="1" applyAlignment="1">
      <alignment horizontal="center" vertical="center"/>
    </xf>
    <xf numFmtId="20" fontId="42" fillId="0" borderId="27" xfId="0" applyNumberFormat="1" applyFont="1" applyFill="1" applyBorder="1" applyAlignment="1">
      <alignment horizontal="center" vertical="center"/>
    </xf>
    <xf numFmtId="20" fontId="19" fillId="0" borderId="0" xfId="0" applyNumberFormat="1" applyFont="1" applyFill="1" applyBorder="1" applyAlignment="1">
      <alignment horizontal="center"/>
    </xf>
    <xf numFmtId="20" fontId="19" fillId="0" borderId="29" xfId="0" applyNumberFormat="1" applyFont="1" applyFill="1" applyBorder="1" applyAlignment="1">
      <alignment horizontal="center"/>
    </xf>
    <xf numFmtId="20" fontId="42" fillId="34" borderId="0" xfId="0" applyNumberFormat="1" applyFont="1" applyFill="1" applyBorder="1" applyAlignment="1">
      <alignment horizontal="center" vertical="center"/>
    </xf>
    <xf numFmtId="0" fontId="42" fillId="37" borderId="28" xfId="0" applyFont="1" applyFill="1" applyBorder="1" applyAlignment="1">
      <alignment horizontal="left" vertical="center"/>
    </xf>
    <xf numFmtId="20" fontId="42" fillId="34" borderId="29" xfId="0" applyNumberFormat="1" applyFont="1" applyFill="1" applyBorder="1" applyAlignment="1">
      <alignment horizontal="center" vertical="center"/>
    </xf>
    <xf numFmtId="20" fontId="19" fillId="34" borderId="30" xfId="0" applyNumberFormat="1" applyFont="1" applyFill="1" applyBorder="1" applyAlignment="1">
      <alignment horizontal="center"/>
    </xf>
    <xf numFmtId="20" fontId="19" fillId="34" borderId="32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wrapText="1"/>
    </xf>
    <xf numFmtId="0" fontId="8" fillId="34" borderId="20" xfId="0" applyFont="1" applyFill="1" applyBorder="1" applyAlignment="1">
      <alignment horizont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/>
    </xf>
    <xf numFmtId="20" fontId="18" fillId="0" borderId="0" xfId="0" applyNumberFormat="1" applyFont="1" applyFill="1" applyAlignment="1">
      <alignment/>
    </xf>
    <xf numFmtId="0" fontId="8" fillId="34" borderId="24" xfId="0" applyFont="1" applyFill="1" applyBorder="1" applyAlignment="1">
      <alignment horizontal="center" wrapText="1"/>
    </xf>
    <xf numFmtId="0" fontId="8" fillId="34" borderId="25" xfId="0" applyFont="1" applyFill="1" applyBorder="1" applyAlignment="1">
      <alignment horizontal="center"/>
    </xf>
    <xf numFmtId="0" fontId="8" fillId="34" borderId="23" xfId="0" applyFont="1" applyFill="1" applyBorder="1" applyAlignment="1">
      <alignment horizontal="center" vertical="center" wrapText="1"/>
    </xf>
    <xf numFmtId="168" fontId="16" fillId="34" borderId="20" xfId="0" applyNumberFormat="1" applyFont="1" applyFill="1" applyBorder="1" applyAlignment="1">
      <alignment horizontal="center"/>
    </xf>
    <xf numFmtId="170" fontId="16" fillId="35" borderId="20" xfId="0" applyNumberFormat="1" applyFont="1" applyFill="1" applyBorder="1" applyAlignment="1">
      <alignment horizontal="center" vertical="center"/>
    </xf>
    <xf numFmtId="170" fontId="16" fillId="35" borderId="20" xfId="0" applyNumberFormat="1" applyFont="1" applyFill="1" applyBorder="1" applyAlignment="1" quotePrefix="1">
      <alignment horizontal="center"/>
    </xf>
    <xf numFmtId="168" fontId="16" fillId="35" borderId="20" xfId="0" applyNumberFormat="1" applyFont="1" applyFill="1" applyBorder="1" applyAlignment="1">
      <alignment horizontal="center"/>
    </xf>
    <xf numFmtId="168" fontId="16" fillId="36" borderId="20" xfId="0" applyNumberFormat="1" applyFont="1" applyFill="1" applyBorder="1" applyAlignment="1">
      <alignment horizontal="center"/>
    </xf>
    <xf numFmtId="0" fontId="16" fillId="35" borderId="20" xfId="0" applyFont="1" applyFill="1" applyBorder="1" applyAlignment="1">
      <alignment/>
    </xf>
    <xf numFmtId="0" fontId="16" fillId="36" borderId="20" xfId="0" applyFont="1" applyFill="1" applyBorder="1" applyAlignment="1">
      <alignment/>
    </xf>
    <xf numFmtId="170" fontId="14" fillId="0" borderId="13" xfId="0" applyNumberFormat="1" applyFont="1" applyBorder="1" applyAlignment="1">
      <alignment horizont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170" fontId="16" fillId="0" borderId="22" xfId="0" applyNumberFormat="1" applyFont="1" applyFill="1" applyBorder="1" applyAlignment="1">
      <alignment horizontal="center"/>
    </xf>
    <xf numFmtId="170" fontId="14" fillId="0" borderId="20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70" fontId="14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20" fontId="18" fillId="0" borderId="0" xfId="0" applyNumberFormat="1" applyFont="1" applyFill="1" applyAlignment="1">
      <alignment/>
    </xf>
    <xf numFmtId="0" fontId="12" fillId="0" borderId="2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6" fillId="0" borderId="20" xfId="0" applyFont="1" applyFill="1" applyBorder="1" applyAlignment="1" quotePrefix="1">
      <alignment horizontal="center"/>
    </xf>
    <xf numFmtId="0" fontId="8" fillId="0" borderId="35" xfId="0" applyFont="1" applyFill="1" applyBorder="1" applyAlignment="1">
      <alignment horizontal="center" wrapText="1"/>
    </xf>
    <xf numFmtId="0" fontId="16" fillId="0" borderId="21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/>
    </xf>
    <xf numFmtId="0" fontId="16" fillId="0" borderId="37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20" fontId="16" fillId="0" borderId="0" xfId="0" applyNumberFormat="1" applyFont="1" applyFill="1" applyAlignment="1">
      <alignment/>
    </xf>
    <xf numFmtId="0" fontId="8" fillId="0" borderId="39" xfId="0" applyFont="1" applyFill="1" applyBorder="1" applyAlignment="1">
      <alignment horizontal="center" wrapText="1"/>
    </xf>
    <xf numFmtId="0" fontId="8" fillId="0" borderId="40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2" fillId="0" borderId="38" xfId="0" applyFont="1" applyFill="1" applyBorder="1" applyAlignment="1">
      <alignment/>
    </xf>
    <xf numFmtId="0" fontId="16" fillId="0" borderId="15" xfId="0" applyFont="1" applyFill="1" applyBorder="1" applyAlignment="1">
      <alignment horizontal="center"/>
    </xf>
    <xf numFmtId="168" fontId="16" fillId="0" borderId="16" xfId="0" applyNumberFormat="1" applyFont="1" applyFill="1" applyBorder="1" applyAlignment="1">
      <alignment horizontal="center"/>
    </xf>
    <xf numFmtId="168" fontId="16" fillId="0" borderId="15" xfId="0" applyNumberFormat="1" applyFont="1" applyFill="1" applyBorder="1" applyAlignment="1">
      <alignment horizontal="center"/>
    </xf>
    <xf numFmtId="168" fontId="16" fillId="0" borderId="16" xfId="0" applyNumberFormat="1" applyFont="1" applyFill="1" applyBorder="1" applyAlignment="1">
      <alignment horizontal="center" vertical="center"/>
    </xf>
    <xf numFmtId="170" fontId="14" fillId="0" borderId="41" xfId="0" applyNumberFormat="1" applyFont="1" applyFill="1" applyBorder="1" applyAlignment="1">
      <alignment horizontal="center"/>
    </xf>
    <xf numFmtId="0" fontId="16" fillId="0" borderId="21" xfId="0" applyFont="1" applyFill="1" applyBorder="1" applyAlignment="1">
      <alignment/>
    </xf>
    <xf numFmtId="170" fontId="14" fillId="0" borderId="22" xfId="0" applyNumberFormat="1" applyFont="1" applyFill="1" applyBorder="1" applyAlignment="1">
      <alignment horizontal="center"/>
    </xf>
    <xf numFmtId="170" fontId="14" fillId="0" borderId="16" xfId="0" applyNumberFormat="1" applyFont="1" applyFill="1" applyBorder="1" applyAlignment="1">
      <alignment horizontal="center"/>
    </xf>
    <xf numFmtId="0" fontId="16" fillId="0" borderId="38" xfId="0" applyFont="1" applyFill="1" applyBorder="1" applyAlignment="1">
      <alignment/>
    </xf>
    <xf numFmtId="0" fontId="66" fillId="0" borderId="38" xfId="0" applyFont="1" applyFill="1" applyBorder="1" applyAlignment="1">
      <alignment/>
    </xf>
    <xf numFmtId="0" fontId="16" fillId="0" borderId="42" xfId="0" applyFont="1" applyFill="1" applyBorder="1" applyAlignment="1">
      <alignment/>
    </xf>
    <xf numFmtId="0" fontId="16" fillId="0" borderId="17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/>
    </xf>
    <xf numFmtId="170" fontId="16" fillId="0" borderId="43" xfId="0" applyNumberFormat="1" applyFont="1" applyFill="1" applyBorder="1" applyAlignment="1">
      <alignment horizontal="center" vertical="center"/>
    </xf>
    <xf numFmtId="170" fontId="16" fillId="0" borderId="43" xfId="0" applyNumberFormat="1" applyFont="1" applyFill="1" applyBorder="1" applyAlignment="1" quotePrefix="1">
      <alignment horizontal="center"/>
    </xf>
    <xf numFmtId="168" fontId="16" fillId="0" borderId="43" xfId="0" applyNumberFormat="1" applyFont="1" applyFill="1" applyBorder="1" applyAlignment="1">
      <alignment horizontal="center"/>
    </xf>
    <xf numFmtId="168" fontId="16" fillId="0" borderId="18" xfId="0" applyNumberFormat="1" applyFont="1" applyFill="1" applyBorder="1" applyAlignment="1">
      <alignment horizontal="center"/>
    </xf>
    <xf numFmtId="168" fontId="16" fillId="0" borderId="17" xfId="0" applyNumberFormat="1" applyFont="1" applyFill="1" applyBorder="1" applyAlignment="1">
      <alignment horizontal="center"/>
    </xf>
    <xf numFmtId="170" fontId="14" fillId="0" borderId="44" xfId="0" applyNumberFormat="1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/>
    </xf>
    <xf numFmtId="0" fontId="16" fillId="0" borderId="43" xfId="0" applyFont="1" applyFill="1" applyBorder="1" applyAlignment="1" quotePrefix="1">
      <alignment horizontal="center"/>
    </xf>
    <xf numFmtId="170" fontId="14" fillId="0" borderId="46" xfId="0" applyNumberFormat="1" applyFont="1" applyFill="1" applyBorder="1" applyAlignment="1">
      <alignment horizontal="center"/>
    </xf>
    <xf numFmtId="170" fontId="14" fillId="0" borderId="18" xfId="0" applyNumberFormat="1" applyFont="1" applyFill="1" applyBorder="1" applyAlignment="1">
      <alignment horizontal="center"/>
    </xf>
    <xf numFmtId="0" fontId="8" fillId="34" borderId="35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/>
    </xf>
    <xf numFmtId="0" fontId="16" fillId="0" borderId="2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0" fontId="8" fillId="0" borderId="20" xfId="0" applyFont="1" applyFill="1" applyBorder="1" applyAlignment="1">
      <alignment horizontal="center" vertical="center" wrapText="1"/>
    </xf>
    <xf numFmtId="0" fontId="8" fillId="35" borderId="24" xfId="0" applyFont="1" applyFill="1" applyBorder="1" applyAlignment="1">
      <alignment horizontal="center" vertical="center" wrapText="1"/>
    </xf>
    <xf numFmtId="0" fontId="8" fillId="35" borderId="25" xfId="0" applyFont="1" applyFill="1" applyBorder="1" applyAlignment="1">
      <alignment horizontal="center" vertical="center" wrapText="1"/>
    </xf>
    <xf numFmtId="0" fontId="8" fillId="35" borderId="23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6" fillId="0" borderId="20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16" fillId="0" borderId="21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C46"/>
  <sheetViews>
    <sheetView zoomScalePageLayoutView="0" workbookViewId="0" topLeftCell="A7">
      <selection activeCell="B22" sqref="B22"/>
    </sheetView>
  </sheetViews>
  <sheetFormatPr defaultColWidth="9.140625" defaultRowHeight="12.75"/>
  <cols>
    <col min="1" max="1" width="49.28125" style="2" customWidth="1"/>
    <col min="2" max="3" width="5.7109375" style="1" customWidth="1"/>
    <col min="4" max="7" width="5.7109375" style="2" customWidth="1"/>
    <col min="8" max="8" width="6.7109375" style="2" customWidth="1"/>
    <col min="9" max="9" width="2.7109375" style="2" customWidth="1"/>
    <col min="10" max="10" width="44.00390625" style="2" bestFit="1" customWidth="1"/>
    <col min="11" max="16" width="5.7109375" style="2" customWidth="1"/>
    <col min="17" max="17" width="6.7109375" style="2" customWidth="1"/>
    <col min="18" max="22" width="9.140625" style="2" customWidth="1"/>
    <col min="26" max="26" width="32.00390625" style="0" customWidth="1"/>
  </cols>
  <sheetData>
    <row r="1" spans="1:8" s="2" customFormat="1" ht="12.75">
      <c r="A1" s="4" t="s">
        <v>14</v>
      </c>
      <c r="B1" s="6"/>
      <c r="C1" s="6"/>
      <c r="D1" s="4"/>
      <c r="E1" s="4"/>
      <c r="F1" s="4"/>
      <c r="G1" s="4"/>
      <c r="H1" s="4"/>
    </row>
    <row r="2" spans="1:8" s="2" customFormat="1" ht="12.75">
      <c r="A2" s="4" t="s">
        <v>89</v>
      </c>
      <c r="B2" s="6"/>
      <c r="C2" s="6"/>
      <c r="D2" s="4"/>
      <c r="E2" s="4"/>
      <c r="F2" s="4"/>
      <c r="G2" s="4"/>
      <c r="H2" s="4"/>
    </row>
    <row r="3" spans="1:8" ht="12.75">
      <c r="A3" s="4" t="s">
        <v>15</v>
      </c>
      <c r="B3" s="7" t="s">
        <v>17</v>
      </c>
      <c r="C3" s="6"/>
      <c r="D3" s="4" t="s">
        <v>91</v>
      </c>
      <c r="E3" s="4"/>
      <c r="F3" s="4"/>
      <c r="G3" s="4"/>
      <c r="H3" s="4"/>
    </row>
    <row r="4" spans="1:8" ht="12.75">
      <c r="A4" s="4" t="s">
        <v>16</v>
      </c>
      <c r="B4" s="7" t="s">
        <v>18</v>
      </c>
      <c r="C4" s="6"/>
      <c r="D4" s="321">
        <v>926053</v>
      </c>
      <c r="E4" s="321"/>
      <c r="F4" s="4"/>
      <c r="G4" s="4"/>
      <c r="H4" s="4"/>
    </row>
    <row r="6" ht="13.5" thickBot="1"/>
    <row r="7" spans="1:29" ht="12.75" customHeight="1">
      <c r="A7" s="13" t="s">
        <v>19</v>
      </c>
      <c r="B7" s="322" t="s">
        <v>33</v>
      </c>
      <c r="C7" s="322" t="s">
        <v>29</v>
      </c>
      <c r="D7" s="325" t="s">
        <v>20</v>
      </c>
      <c r="E7" s="328" t="s">
        <v>21</v>
      </c>
      <c r="F7" s="325" t="s">
        <v>22</v>
      </c>
      <c r="G7" s="328" t="s">
        <v>23</v>
      </c>
      <c r="H7" s="35" t="s">
        <v>3</v>
      </c>
      <c r="J7" s="13" t="s">
        <v>19</v>
      </c>
      <c r="K7" s="322" t="s">
        <v>33</v>
      </c>
      <c r="L7" s="322" t="s">
        <v>29</v>
      </c>
      <c r="M7" s="325" t="s">
        <v>20</v>
      </c>
      <c r="N7" s="328" t="s">
        <v>21</v>
      </c>
      <c r="O7" s="325" t="s">
        <v>22</v>
      </c>
      <c r="P7" s="328" t="s">
        <v>23</v>
      </c>
      <c r="Q7" s="35" t="s">
        <v>3</v>
      </c>
      <c r="Y7" t="s">
        <v>92</v>
      </c>
      <c r="Z7" t="s">
        <v>93</v>
      </c>
      <c r="AA7" t="s">
        <v>94</v>
      </c>
      <c r="AB7" t="s">
        <v>95</v>
      </c>
      <c r="AC7">
        <v>1</v>
      </c>
    </row>
    <row r="8" spans="1:29" ht="12.75">
      <c r="A8" s="14" t="s">
        <v>2</v>
      </c>
      <c r="B8" s="323"/>
      <c r="C8" s="323"/>
      <c r="D8" s="326"/>
      <c r="E8" s="329"/>
      <c r="F8" s="326"/>
      <c r="G8" s="329"/>
      <c r="H8" s="36" t="s">
        <v>4</v>
      </c>
      <c r="J8" s="14" t="s">
        <v>2</v>
      </c>
      <c r="K8" s="323"/>
      <c r="L8" s="323"/>
      <c r="M8" s="326"/>
      <c r="N8" s="329"/>
      <c r="O8" s="326"/>
      <c r="P8" s="329"/>
      <c r="Q8" s="36" t="s">
        <v>4</v>
      </c>
      <c r="Y8">
        <v>1031</v>
      </c>
      <c r="Z8" t="s">
        <v>110</v>
      </c>
      <c r="AA8" t="s">
        <v>96</v>
      </c>
      <c r="AB8" t="s">
        <v>96</v>
      </c>
      <c r="AC8" s="40" t="s">
        <v>111</v>
      </c>
    </row>
    <row r="9" spans="1:29" ht="12.75">
      <c r="A9" s="15" t="s">
        <v>5</v>
      </c>
      <c r="B9" s="324"/>
      <c r="C9" s="324"/>
      <c r="D9" s="327"/>
      <c r="E9" s="330"/>
      <c r="F9" s="327"/>
      <c r="G9" s="330"/>
      <c r="H9" s="36"/>
      <c r="J9" s="15" t="s">
        <v>5</v>
      </c>
      <c r="K9" s="324"/>
      <c r="L9" s="324"/>
      <c r="M9" s="327"/>
      <c r="N9" s="330"/>
      <c r="O9" s="327"/>
      <c r="P9" s="330"/>
      <c r="Q9" s="36"/>
      <c r="Y9">
        <v>1024</v>
      </c>
      <c r="Z9" t="s">
        <v>112</v>
      </c>
      <c r="AA9">
        <v>1.926</v>
      </c>
      <c r="AB9">
        <v>1.926</v>
      </c>
      <c r="AC9" s="40" t="s">
        <v>113</v>
      </c>
    </row>
    <row r="10" spans="1:29" ht="12.75">
      <c r="A10" s="16" t="s">
        <v>24</v>
      </c>
      <c r="B10" s="18" t="s">
        <v>30</v>
      </c>
      <c r="C10" s="20"/>
      <c r="D10" s="23"/>
      <c r="E10" s="24"/>
      <c r="F10" s="29"/>
      <c r="G10" s="30"/>
      <c r="H10" s="39">
        <v>0.6458333333333334</v>
      </c>
      <c r="J10" s="16" t="s">
        <v>88</v>
      </c>
      <c r="K10" s="18" t="s">
        <v>31</v>
      </c>
      <c r="L10" s="20"/>
      <c r="M10" s="23"/>
      <c r="N10" s="24"/>
      <c r="O10" s="29"/>
      <c r="P10" s="30"/>
      <c r="Q10" s="37">
        <v>0.2743055555555555</v>
      </c>
      <c r="Y10">
        <v>1023</v>
      </c>
      <c r="Z10" t="s">
        <v>114</v>
      </c>
      <c r="AA10">
        <v>0.51</v>
      </c>
      <c r="AB10">
        <v>2.436</v>
      </c>
      <c r="AC10" s="40" t="s">
        <v>115</v>
      </c>
    </row>
    <row r="11" spans="1:29" ht="12.75">
      <c r="A11" s="16" t="s">
        <v>97</v>
      </c>
      <c r="B11" s="18" t="s">
        <v>31</v>
      </c>
      <c r="C11" s="21" t="str">
        <f>IF(D11&gt;2.9,D11/F11/24,"-")</f>
        <v>-</v>
      </c>
      <c r="D11" s="25">
        <v>1.3</v>
      </c>
      <c r="E11" s="26">
        <f>D11+D10</f>
        <v>1.3</v>
      </c>
      <c r="F11" s="31">
        <v>0.002777777777777778</v>
      </c>
      <c r="G11" s="32">
        <f>G10+4/24/60</f>
        <v>0.0027777777777777775</v>
      </c>
      <c r="H11" s="37">
        <f>H10+4/24/60</f>
        <v>0.6486111111111111</v>
      </c>
      <c r="J11" s="16" t="s">
        <v>87</v>
      </c>
      <c r="K11" s="18" t="s">
        <v>31</v>
      </c>
      <c r="L11" s="21">
        <f>IF(M11&gt;2.9,M11/O11/24,"-")</f>
        <v>39.6</v>
      </c>
      <c r="M11" s="25">
        <v>3.3</v>
      </c>
      <c r="N11" s="26">
        <f>M11+M10</f>
        <v>3.3</v>
      </c>
      <c r="O11" s="31">
        <v>0.003472222222222222</v>
      </c>
      <c r="P11" s="32">
        <f>P10+5/24/60</f>
        <v>0.0034722222222222225</v>
      </c>
      <c r="Q11" s="37">
        <f>Q10+5/24/60</f>
        <v>0.27777777777777773</v>
      </c>
      <c r="Y11">
        <v>1022</v>
      </c>
      <c r="Z11" t="s">
        <v>116</v>
      </c>
      <c r="AA11">
        <v>0.652</v>
      </c>
      <c r="AB11">
        <v>3.088</v>
      </c>
      <c r="AC11" s="40" t="s">
        <v>117</v>
      </c>
    </row>
    <row r="12" spans="1:29" ht="12.75">
      <c r="A12" s="16" t="s">
        <v>98</v>
      </c>
      <c r="B12" s="18" t="s">
        <v>31</v>
      </c>
      <c r="C12" s="21" t="str">
        <f aca="true" t="shared" si="0" ref="C12:C22">IF(D12&gt;2.9,D12/F12/24,"-")</f>
        <v>-</v>
      </c>
      <c r="D12" s="25">
        <v>0.8</v>
      </c>
      <c r="E12" s="26">
        <f>D12+E11</f>
        <v>2.1</v>
      </c>
      <c r="F12" s="31">
        <v>0.001388888888888889</v>
      </c>
      <c r="G12" s="32">
        <f>G11+2/24/60</f>
        <v>0.004166666666666666</v>
      </c>
      <c r="H12" s="37">
        <f>H11+2/24/60</f>
        <v>0.65</v>
      </c>
      <c r="J12" s="16" t="s">
        <v>86</v>
      </c>
      <c r="K12" s="18" t="s">
        <v>31</v>
      </c>
      <c r="L12" s="21" t="str">
        <f aca="true" t="shared" si="1" ref="L12:L22">IF(M12&gt;2.9,M12/O12/24,"-")</f>
        <v>-</v>
      </c>
      <c r="M12" s="25">
        <v>1.6</v>
      </c>
      <c r="N12" s="26">
        <f>M12+N11</f>
        <v>4.9</v>
      </c>
      <c r="O12" s="31">
        <v>0.0020833333333333333</v>
      </c>
      <c r="P12" s="32">
        <f>P11+3/24/60</f>
        <v>0.005555555555555556</v>
      </c>
      <c r="Q12" s="37">
        <f>Q11+3/24/60</f>
        <v>0.27986111111111106</v>
      </c>
      <c r="Y12">
        <v>1021</v>
      </c>
      <c r="Z12" t="s">
        <v>118</v>
      </c>
      <c r="AA12">
        <v>0.866</v>
      </c>
      <c r="AB12">
        <v>3.954</v>
      </c>
      <c r="AC12" s="40" t="s">
        <v>119</v>
      </c>
    </row>
    <row r="13" spans="1:29" ht="12.75">
      <c r="A13" s="16" t="s">
        <v>99</v>
      </c>
      <c r="B13" s="18" t="s">
        <v>31</v>
      </c>
      <c r="C13" s="21" t="str">
        <f t="shared" si="0"/>
        <v>-</v>
      </c>
      <c r="D13" s="25">
        <v>0.6</v>
      </c>
      <c r="E13" s="26">
        <f>E12+D13</f>
        <v>2.7</v>
      </c>
      <c r="F13" s="31">
        <v>0.0006944444444444445</v>
      </c>
      <c r="G13" s="32">
        <f aca="true" t="shared" si="2" ref="G13:H16">G12+1/24/60</f>
        <v>0.00486111111111111</v>
      </c>
      <c r="H13" s="37">
        <f t="shared" si="2"/>
        <v>0.6506944444444445</v>
      </c>
      <c r="J13" s="16" t="s">
        <v>85</v>
      </c>
      <c r="K13" s="18" t="s">
        <v>31</v>
      </c>
      <c r="L13" s="21" t="str">
        <f t="shared" si="1"/>
        <v>-</v>
      </c>
      <c r="M13" s="25">
        <v>0.7</v>
      </c>
      <c r="N13" s="26">
        <f>N12+M13</f>
        <v>5.6000000000000005</v>
      </c>
      <c r="O13" s="31">
        <v>0.001388888888888889</v>
      </c>
      <c r="P13" s="32">
        <f>P12+2/24/60</f>
        <v>0.006944444444444444</v>
      </c>
      <c r="Q13" s="37">
        <f>Q12+2/24/60</f>
        <v>0.28124999999999994</v>
      </c>
      <c r="Y13">
        <v>1020</v>
      </c>
      <c r="Z13" t="s">
        <v>120</v>
      </c>
      <c r="AA13">
        <v>0.954</v>
      </c>
      <c r="AB13">
        <v>4.908</v>
      </c>
      <c r="AC13" s="40" t="s">
        <v>121</v>
      </c>
    </row>
    <row r="14" spans="1:29" ht="12.75">
      <c r="A14" s="16" t="s">
        <v>100</v>
      </c>
      <c r="B14" s="18" t="s">
        <v>31</v>
      </c>
      <c r="C14" s="21" t="str">
        <f t="shared" si="0"/>
        <v>-</v>
      </c>
      <c r="D14" s="25">
        <v>0.7</v>
      </c>
      <c r="E14" s="26">
        <f>D14+E13</f>
        <v>3.4000000000000004</v>
      </c>
      <c r="F14" s="31">
        <v>0.0006944444444444445</v>
      </c>
      <c r="G14" s="32">
        <f t="shared" si="2"/>
        <v>0.005555555555555555</v>
      </c>
      <c r="H14" s="37">
        <f t="shared" si="2"/>
        <v>0.6513888888888889</v>
      </c>
      <c r="J14" s="16" t="s">
        <v>11</v>
      </c>
      <c r="K14" s="18" t="s">
        <v>31</v>
      </c>
      <c r="L14" s="21" t="str">
        <f t="shared" si="1"/>
        <v>-</v>
      </c>
      <c r="M14" s="25">
        <v>1</v>
      </c>
      <c r="N14" s="26">
        <f>M14+N13</f>
        <v>6.6000000000000005</v>
      </c>
      <c r="O14" s="31">
        <v>0.0020833333333333333</v>
      </c>
      <c r="P14" s="32">
        <f>P13+3/24/60</f>
        <v>0.009027777777777777</v>
      </c>
      <c r="Q14" s="37">
        <f>Q13+3/24/60</f>
        <v>0.28333333333333327</v>
      </c>
      <c r="Y14">
        <v>1019</v>
      </c>
      <c r="Z14" t="s">
        <v>122</v>
      </c>
      <c r="AA14">
        <v>0.74</v>
      </c>
      <c r="AB14">
        <v>5.648</v>
      </c>
      <c r="AC14" s="40" t="s">
        <v>123</v>
      </c>
    </row>
    <row r="15" spans="1:29" ht="12.75">
      <c r="A15" s="16" t="s">
        <v>101</v>
      </c>
      <c r="B15" s="18" t="s">
        <v>31</v>
      </c>
      <c r="C15" s="21" t="str">
        <f t="shared" si="0"/>
        <v>-</v>
      </c>
      <c r="D15" s="25">
        <v>0.6</v>
      </c>
      <c r="E15" s="26">
        <f>D15+E14</f>
        <v>4</v>
      </c>
      <c r="F15" s="31">
        <v>0.0006944444444444445</v>
      </c>
      <c r="G15" s="32">
        <f t="shared" si="2"/>
        <v>0.0062499999999999995</v>
      </c>
      <c r="H15" s="37">
        <f t="shared" si="2"/>
        <v>0.6520833333333333</v>
      </c>
      <c r="J15" s="16" t="s">
        <v>84</v>
      </c>
      <c r="K15" s="18" t="s">
        <v>31</v>
      </c>
      <c r="L15" s="21" t="str">
        <f t="shared" si="1"/>
        <v>-</v>
      </c>
      <c r="M15" s="25">
        <v>0.5</v>
      </c>
      <c r="N15" s="26">
        <f>M15+N14</f>
        <v>7.1000000000000005</v>
      </c>
      <c r="O15" s="31">
        <v>0.001388888888888889</v>
      </c>
      <c r="P15" s="32">
        <f>P14+2/24/60</f>
        <v>0.010416666666666666</v>
      </c>
      <c r="Q15" s="37">
        <f>Q14+2/24/60</f>
        <v>0.28472222222222215</v>
      </c>
      <c r="Y15">
        <v>1018</v>
      </c>
      <c r="Z15" t="s">
        <v>124</v>
      </c>
      <c r="AA15">
        <v>1.114</v>
      </c>
      <c r="AB15">
        <v>6.762</v>
      </c>
      <c r="AC15" s="40" t="s">
        <v>125</v>
      </c>
    </row>
    <row r="16" spans="1:29" ht="12.75">
      <c r="A16" s="16" t="s">
        <v>102</v>
      </c>
      <c r="B16" s="18" t="s">
        <v>31</v>
      </c>
      <c r="C16" s="21" t="str">
        <f t="shared" si="0"/>
        <v>-</v>
      </c>
      <c r="D16" s="25">
        <v>0.5</v>
      </c>
      <c r="E16" s="26">
        <f aca="true" t="shared" si="3" ref="E16:E22">D16+E15</f>
        <v>4.5</v>
      </c>
      <c r="F16" s="31">
        <v>0.0006944444444444445</v>
      </c>
      <c r="G16" s="32">
        <f t="shared" si="2"/>
        <v>0.006944444444444444</v>
      </c>
      <c r="H16" s="37">
        <f t="shared" si="2"/>
        <v>0.6527777777777778</v>
      </c>
      <c r="J16" s="16" t="s">
        <v>83</v>
      </c>
      <c r="K16" s="18" t="s">
        <v>31</v>
      </c>
      <c r="L16" s="21" t="str">
        <f t="shared" si="1"/>
        <v>-</v>
      </c>
      <c r="M16" s="25">
        <v>2.4</v>
      </c>
      <c r="N16" s="26">
        <f aca="true" t="shared" si="4" ref="N16:N35">M16+N15</f>
        <v>9.5</v>
      </c>
      <c r="O16" s="31">
        <v>0.0020833333333333333</v>
      </c>
      <c r="P16" s="32">
        <f>P15+3/24/60</f>
        <v>0.012499999999999999</v>
      </c>
      <c r="Q16" s="37">
        <f>Q15+3/24/60</f>
        <v>0.2868055555555555</v>
      </c>
      <c r="Y16">
        <v>1017</v>
      </c>
      <c r="Z16" t="s">
        <v>126</v>
      </c>
      <c r="AA16">
        <v>0.893</v>
      </c>
      <c r="AB16">
        <v>7.655</v>
      </c>
      <c r="AC16" s="40" t="s">
        <v>127</v>
      </c>
    </row>
    <row r="17" spans="1:29" ht="12.75">
      <c r="A17" s="16" t="s">
        <v>103</v>
      </c>
      <c r="B17" s="18" t="s">
        <v>31</v>
      </c>
      <c r="C17" s="21" t="str">
        <f t="shared" si="0"/>
        <v>-</v>
      </c>
      <c r="D17" s="25">
        <v>1.1</v>
      </c>
      <c r="E17" s="26">
        <f t="shared" si="3"/>
        <v>5.6</v>
      </c>
      <c r="F17" s="31">
        <v>0.001388888888888889</v>
      </c>
      <c r="G17" s="32">
        <f>G16+2/24/60</f>
        <v>0.008333333333333333</v>
      </c>
      <c r="H17" s="37">
        <f>H16+2/24/60</f>
        <v>0.6541666666666667</v>
      </c>
      <c r="J17" s="16" t="s">
        <v>13</v>
      </c>
      <c r="K17" s="18" t="s">
        <v>31</v>
      </c>
      <c r="L17" s="21" t="str">
        <f t="shared" si="1"/>
        <v>-</v>
      </c>
      <c r="M17" s="25">
        <v>2.2</v>
      </c>
      <c r="N17" s="26">
        <f t="shared" si="4"/>
        <v>11.7</v>
      </c>
      <c r="O17" s="31">
        <v>0.0020833333333333333</v>
      </c>
      <c r="P17" s="32">
        <f>P16+3/24/60</f>
        <v>0.014583333333333332</v>
      </c>
      <c r="Q17" s="37">
        <f>Q16+3/24/60</f>
        <v>0.2888888888888888</v>
      </c>
      <c r="Y17">
        <v>1822</v>
      </c>
      <c r="Z17" t="s">
        <v>128</v>
      </c>
      <c r="AA17">
        <v>1.999</v>
      </c>
      <c r="AB17">
        <v>9.654</v>
      </c>
      <c r="AC17" s="40" t="s">
        <v>129</v>
      </c>
    </row>
    <row r="18" spans="1:29" ht="12.75">
      <c r="A18" s="16" t="s">
        <v>104</v>
      </c>
      <c r="B18" s="18" t="s">
        <v>81</v>
      </c>
      <c r="C18" s="21" t="str">
        <f t="shared" si="0"/>
        <v>-</v>
      </c>
      <c r="D18" s="25">
        <v>2</v>
      </c>
      <c r="E18" s="26">
        <f t="shared" si="3"/>
        <v>7.6</v>
      </c>
      <c r="F18" s="31">
        <v>0.002777777777777778</v>
      </c>
      <c r="G18" s="32">
        <f>G17+4/24/60</f>
        <v>0.01111111111111111</v>
      </c>
      <c r="H18" s="37">
        <f>H17+4/24/60</f>
        <v>0.6569444444444444</v>
      </c>
      <c r="J18" s="16" t="s">
        <v>68</v>
      </c>
      <c r="K18" s="18" t="s">
        <v>40</v>
      </c>
      <c r="L18" s="21" t="str">
        <f t="shared" si="1"/>
        <v>-</v>
      </c>
      <c r="M18" s="25">
        <v>0.5</v>
      </c>
      <c r="N18" s="26">
        <f t="shared" si="4"/>
        <v>12.2</v>
      </c>
      <c r="O18" s="31">
        <v>0.0006944444444444445</v>
      </c>
      <c r="P18" s="32">
        <f>P17+1/24/60</f>
        <v>0.015277777777777776</v>
      </c>
      <c r="Q18" s="37">
        <f>Q17+1/24/60</f>
        <v>0.28958333333333325</v>
      </c>
      <c r="Y18">
        <v>1821</v>
      </c>
      <c r="Z18" t="s">
        <v>130</v>
      </c>
      <c r="AA18">
        <v>0.799</v>
      </c>
      <c r="AB18">
        <v>10.453</v>
      </c>
      <c r="AC18" s="40" t="s">
        <v>131</v>
      </c>
    </row>
    <row r="19" spans="1:29" ht="12.75">
      <c r="A19" s="16" t="s">
        <v>105</v>
      </c>
      <c r="B19" s="18" t="s">
        <v>81</v>
      </c>
      <c r="C19" s="21" t="str">
        <f t="shared" si="0"/>
        <v>-</v>
      </c>
      <c r="D19" s="25">
        <v>1.2</v>
      </c>
      <c r="E19" s="26">
        <f t="shared" si="3"/>
        <v>8.799999999999999</v>
      </c>
      <c r="F19" s="31">
        <v>0.001388888888888889</v>
      </c>
      <c r="G19" s="32">
        <f>G18+2/24/60</f>
        <v>0.012499999999999999</v>
      </c>
      <c r="H19" s="37">
        <f>H18+2/24/60</f>
        <v>0.6583333333333333</v>
      </c>
      <c r="J19" s="16" t="s">
        <v>69</v>
      </c>
      <c r="K19" s="18" t="s">
        <v>40</v>
      </c>
      <c r="L19" s="21" t="str">
        <f t="shared" si="1"/>
        <v>-</v>
      </c>
      <c r="M19" s="25">
        <v>2.2</v>
      </c>
      <c r="N19" s="26">
        <f>N18+M19</f>
        <v>14.399999999999999</v>
      </c>
      <c r="O19" s="31">
        <v>0.0020833333333333333</v>
      </c>
      <c r="P19" s="32">
        <f>P18+3/24/60</f>
        <v>0.01736111111111111</v>
      </c>
      <c r="Q19" s="37">
        <f>Q18+3/24/60</f>
        <v>0.2916666666666666</v>
      </c>
      <c r="Y19">
        <v>1820</v>
      </c>
      <c r="Z19" t="s">
        <v>132</v>
      </c>
      <c r="AA19">
        <v>0.516</v>
      </c>
      <c r="AB19">
        <v>10.969</v>
      </c>
      <c r="AC19" s="40" t="s">
        <v>133</v>
      </c>
    </row>
    <row r="20" spans="1:29" ht="12.75">
      <c r="A20" s="16" t="s">
        <v>106</v>
      </c>
      <c r="B20" s="18" t="s">
        <v>81</v>
      </c>
      <c r="C20" s="21" t="str">
        <f t="shared" si="0"/>
        <v>-</v>
      </c>
      <c r="D20" s="25">
        <v>1.5</v>
      </c>
      <c r="E20" s="26">
        <f t="shared" si="3"/>
        <v>10.299999999999999</v>
      </c>
      <c r="F20" s="31">
        <v>0.001388888888888889</v>
      </c>
      <c r="G20" s="32">
        <f>G19+2/24/60</f>
        <v>0.013888888888888888</v>
      </c>
      <c r="H20" s="37">
        <f>H19+2/24/60</f>
        <v>0.6597222222222222</v>
      </c>
      <c r="J20" s="16" t="s">
        <v>70</v>
      </c>
      <c r="K20" s="18" t="s">
        <v>40</v>
      </c>
      <c r="L20" s="21" t="str">
        <f t="shared" si="1"/>
        <v>-</v>
      </c>
      <c r="M20" s="25">
        <v>1.2</v>
      </c>
      <c r="N20" s="26">
        <f>M20+N19</f>
        <v>15.599999999999998</v>
      </c>
      <c r="O20" s="31">
        <v>0.001388888888888889</v>
      </c>
      <c r="P20" s="32">
        <f>P19+2/24/60</f>
        <v>0.018749999999999996</v>
      </c>
      <c r="Q20" s="37">
        <f>Q19+2/24/60</f>
        <v>0.29305555555555546</v>
      </c>
      <c r="Y20">
        <v>1292</v>
      </c>
      <c r="Z20" t="s">
        <v>134</v>
      </c>
      <c r="AA20">
        <v>1.471</v>
      </c>
      <c r="AB20">
        <v>12.44</v>
      </c>
      <c r="AC20" s="40" t="s">
        <v>135</v>
      </c>
    </row>
    <row r="21" spans="1:29" ht="12.75">
      <c r="A21" s="16" t="s">
        <v>107</v>
      </c>
      <c r="B21" s="18" t="s">
        <v>81</v>
      </c>
      <c r="C21" s="21" t="str">
        <f t="shared" si="0"/>
        <v>-</v>
      </c>
      <c r="D21" s="25">
        <v>0.6</v>
      </c>
      <c r="E21" s="26">
        <f t="shared" si="3"/>
        <v>10.899999999999999</v>
      </c>
      <c r="F21" s="31">
        <v>0.0006944444444444445</v>
      </c>
      <c r="G21" s="32">
        <f>G20+1/24/60</f>
        <v>0.014583333333333332</v>
      </c>
      <c r="H21" s="37">
        <f>H20+1/24/60</f>
        <v>0.6604166666666667</v>
      </c>
      <c r="J21" s="16" t="s">
        <v>10</v>
      </c>
      <c r="K21" s="18" t="s">
        <v>32</v>
      </c>
      <c r="L21" s="21" t="str">
        <f t="shared" si="1"/>
        <v>-</v>
      </c>
      <c r="M21" s="25">
        <v>1.9</v>
      </c>
      <c r="N21" s="26">
        <f>M21+N20</f>
        <v>17.499999999999996</v>
      </c>
      <c r="O21" s="31">
        <v>0.0020833333333333333</v>
      </c>
      <c r="P21" s="32">
        <f>P20+3/24/60</f>
        <v>0.02083333333333333</v>
      </c>
      <c r="Q21" s="37">
        <f>Q20+3/24/60</f>
        <v>0.2951388888888888</v>
      </c>
      <c r="Y21">
        <v>1818</v>
      </c>
      <c r="Z21" t="s">
        <v>136</v>
      </c>
      <c r="AA21">
        <v>1.052</v>
      </c>
      <c r="AB21">
        <v>13.492</v>
      </c>
      <c r="AC21" s="40" t="s">
        <v>137</v>
      </c>
    </row>
    <row r="22" spans="1:29" ht="12.75">
      <c r="A22" s="16" t="s">
        <v>108</v>
      </c>
      <c r="B22" s="18" t="s">
        <v>81</v>
      </c>
      <c r="C22" s="21" t="str">
        <f t="shared" si="0"/>
        <v>-</v>
      </c>
      <c r="D22" s="25">
        <v>1</v>
      </c>
      <c r="E22" s="26">
        <f t="shared" si="3"/>
        <v>11.899999999999999</v>
      </c>
      <c r="F22" s="31">
        <v>0.001388888888888889</v>
      </c>
      <c r="G22" s="32">
        <f>G21+2/24/60</f>
        <v>0.01597222222222222</v>
      </c>
      <c r="H22" s="37">
        <f>H21+2/24/60</f>
        <v>0.6618055555555555</v>
      </c>
      <c r="J22" s="16" t="s">
        <v>108</v>
      </c>
      <c r="K22" s="18" t="s">
        <v>81</v>
      </c>
      <c r="L22" s="21" t="str">
        <f t="shared" si="1"/>
        <v>-</v>
      </c>
      <c r="M22" s="25">
        <v>1.7</v>
      </c>
      <c r="N22" s="26">
        <f t="shared" si="4"/>
        <v>19.199999999999996</v>
      </c>
      <c r="O22" s="31">
        <v>0.0020833333333333333</v>
      </c>
      <c r="P22" s="32">
        <f>P21+3/24/60</f>
        <v>0.02291666666666666</v>
      </c>
      <c r="Q22" s="37">
        <f>Q21+3/24/60</f>
        <v>0.2972222222222221</v>
      </c>
      <c r="Y22">
        <v>1817</v>
      </c>
      <c r="Z22" t="s">
        <v>138</v>
      </c>
      <c r="AA22">
        <v>1.559</v>
      </c>
      <c r="AB22">
        <v>15.051</v>
      </c>
      <c r="AC22" s="40" t="s">
        <v>139</v>
      </c>
    </row>
    <row r="23" spans="1:29" s="2" customFormat="1" ht="12.75">
      <c r="A23" s="16" t="s">
        <v>65</v>
      </c>
      <c r="B23" s="18" t="s">
        <v>40</v>
      </c>
      <c r="C23" s="21" t="str">
        <f>IF(D23&gt;2.9,D23/F23/24,"-")</f>
        <v>-</v>
      </c>
      <c r="D23" s="25">
        <v>1.7</v>
      </c>
      <c r="E23" s="26">
        <f>D23+E22</f>
        <v>13.599999999999998</v>
      </c>
      <c r="F23" s="31">
        <v>0.0020833333333333333</v>
      </c>
      <c r="G23" s="32">
        <f>G22+3/24/60</f>
        <v>0.018055555555555554</v>
      </c>
      <c r="H23" s="37">
        <f>H22+3/24/60</f>
        <v>0.6638888888888889</v>
      </c>
      <c r="J23" s="16" t="s">
        <v>107</v>
      </c>
      <c r="K23" s="18" t="s">
        <v>81</v>
      </c>
      <c r="L23" s="21" t="str">
        <f aca="true" t="shared" si="5" ref="L23:L35">IF(M23&gt;2.9,M23/O23/24,"-")</f>
        <v>-</v>
      </c>
      <c r="M23" s="25">
        <v>1</v>
      </c>
      <c r="N23" s="26">
        <f t="shared" si="4"/>
        <v>20.199999999999996</v>
      </c>
      <c r="O23" s="31">
        <v>0.001388888888888889</v>
      </c>
      <c r="P23" s="32">
        <f>P22+2/24/60</f>
        <v>0.02430555555555555</v>
      </c>
      <c r="Q23" s="37">
        <f>Q22+2/24/60</f>
        <v>0.298611111111111</v>
      </c>
      <c r="W23"/>
      <c r="X23"/>
      <c r="Y23">
        <v>164</v>
      </c>
      <c r="Z23" t="s">
        <v>140</v>
      </c>
      <c r="AA23" t="s">
        <v>141</v>
      </c>
      <c r="AB23" s="2">
        <v>15.507</v>
      </c>
      <c r="AC23" s="2" t="s">
        <v>142</v>
      </c>
    </row>
    <row r="24" spans="1:29" s="2" customFormat="1" ht="12.75">
      <c r="A24" s="16" t="s">
        <v>64</v>
      </c>
      <c r="B24" s="18" t="s">
        <v>40</v>
      </c>
      <c r="C24" s="21" t="str">
        <f aca="true" t="shared" si="6" ref="C24:C34">IF(D24&gt;2.9,D24/F24/24,"-")</f>
        <v>-</v>
      </c>
      <c r="D24" s="25">
        <v>1.9</v>
      </c>
      <c r="E24" s="26">
        <f>D24+E23</f>
        <v>15.499999999999998</v>
      </c>
      <c r="F24" s="31">
        <v>0.0020833333333333333</v>
      </c>
      <c r="G24" s="32">
        <f>G23+3/24/60</f>
        <v>0.020138888888888887</v>
      </c>
      <c r="H24" s="37">
        <f>H23+3/24/60</f>
        <v>0.6659722222222222</v>
      </c>
      <c r="J24" s="16" t="s">
        <v>106</v>
      </c>
      <c r="K24" s="18" t="s">
        <v>81</v>
      </c>
      <c r="L24" s="21" t="str">
        <f t="shared" si="5"/>
        <v>-</v>
      </c>
      <c r="M24" s="25">
        <v>0.6</v>
      </c>
      <c r="N24" s="26">
        <f t="shared" si="4"/>
        <v>20.799999999999997</v>
      </c>
      <c r="O24" s="31">
        <v>0.0006944444444444445</v>
      </c>
      <c r="P24" s="32">
        <f>P23+1/24/60</f>
        <v>0.024999999999999994</v>
      </c>
      <c r="Q24" s="37">
        <f>Q23+1/24/60</f>
        <v>0.29930555555555544</v>
      </c>
      <c r="W24"/>
      <c r="X24"/>
      <c r="Y24">
        <v>165</v>
      </c>
      <c r="Z24" t="s">
        <v>143</v>
      </c>
      <c r="AA24">
        <v>1.001</v>
      </c>
      <c r="AB24" s="2">
        <v>16.508</v>
      </c>
      <c r="AC24" s="2" t="s">
        <v>144</v>
      </c>
    </row>
    <row r="25" spans="1:29" s="2" customFormat="1" ht="12.75">
      <c r="A25" s="16" t="s">
        <v>66</v>
      </c>
      <c r="B25" s="18" t="s">
        <v>40</v>
      </c>
      <c r="C25" s="21" t="str">
        <f t="shared" si="6"/>
        <v>-</v>
      </c>
      <c r="D25" s="25">
        <v>1.2</v>
      </c>
      <c r="E25" s="26">
        <f>E24+D25</f>
        <v>16.7</v>
      </c>
      <c r="F25" s="31">
        <v>0.001388888888888889</v>
      </c>
      <c r="G25" s="32">
        <f>G24+2/24/60</f>
        <v>0.021527777777777774</v>
      </c>
      <c r="H25" s="37">
        <f>H24+2/24/60</f>
        <v>0.6673611111111111</v>
      </c>
      <c r="J25" s="16" t="s">
        <v>159</v>
      </c>
      <c r="K25" s="18" t="s">
        <v>81</v>
      </c>
      <c r="L25" s="21" t="str">
        <f t="shared" si="5"/>
        <v>-</v>
      </c>
      <c r="M25" s="25">
        <v>1.5</v>
      </c>
      <c r="N25" s="26">
        <f>N24+M25</f>
        <v>22.299999999999997</v>
      </c>
      <c r="O25" s="31">
        <v>0.001388888888888889</v>
      </c>
      <c r="P25" s="32">
        <f>P24+2/24/60</f>
        <v>0.026388888888888882</v>
      </c>
      <c r="Q25" s="37">
        <f>Q24+2/24/60</f>
        <v>0.3006944444444443</v>
      </c>
      <c r="W25"/>
      <c r="X25"/>
      <c r="Y25">
        <v>162</v>
      </c>
      <c r="Z25" t="s">
        <v>145</v>
      </c>
      <c r="AA25">
        <v>0.603</v>
      </c>
      <c r="AB25" s="2">
        <v>17.111</v>
      </c>
      <c r="AC25" s="2" t="s">
        <v>146</v>
      </c>
    </row>
    <row r="26" spans="1:29" s="2" customFormat="1" ht="12.75">
      <c r="A26" s="16" t="s">
        <v>67</v>
      </c>
      <c r="B26" s="18" t="s">
        <v>40</v>
      </c>
      <c r="C26" s="21" t="str">
        <f t="shared" si="6"/>
        <v>-</v>
      </c>
      <c r="D26" s="25">
        <v>2.2</v>
      </c>
      <c r="E26" s="26">
        <f>D26+E25</f>
        <v>18.9</v>
      </c>
      <c r="F26" s="31">
        <v>0.0020833333333333333</v>
      </c>
      <c r="G26" s="32">
        <f>G25+3/24/60</f>
        <v>0.023611111111111107</v>
      </c>
      <c r="H26" s="37">
        <f>H25+3/24/60</f>
        <v>0.6694444444444444</v>
      </c>
      <c r="J26" s="16" t="s">
        <v>160</v>
      </c>
      <c r="K26" s="18" t="s">
        <v>81</v>
      </c>
      <c r="L26" s="21" t="str">
        <f t="shared" si="5"/>
        <v>-</v>
      </c>
      <c r="M26" s="25">
        <v>1.2</v>
      </c>
      <c r="N26" s="26">
        <f>M26+N25</f>
        <v>23.499999999999996</v>
      </c>
      <c r="O26" s="31">
        <v>0.001388888888888889</v>
      </c>
      <c r="P26" s="32">
        <f>P25+2/24/60</f>
        <v>0.02777777777777777</v>
      </c>
      <c r="Q26" s="37">
        <f>Q25+2/24/60</f>
        <v>0.3020833333333332</v>
      </c>
      <c r="W26"/>
      <c r="X26"/>
      <c r="Y26">
        <v>166</v>
      </c>
      <c r="Z26" t="s">
        <v>147</v>
      </c>
      <c r="AA26">
        <v>0.73</v>
      </c>
      <c r="AB26" s="2">
        <v>17.841</v>
      </c>
      <c r="AC26" s="2" t="s">
        <v>148</v>
      </c>
    </row>
    <row r="27" spans="1:29" s="2" customFormat="1" ht="12.75">
      <c r="A27" s="16" t="s">
        <v>13</v>
      </c>
      <c r="B27" s="18" t="s">
        <v>31</v>
      </c>
      <c r="C27" s="21" t="str">
        <f t="shared" si="6"/>
        <v>-</v>
      </c>
      <c r="D27" s="25">
        <v>0.4</v>
      </c>
      <c r="E27" s="26">
        <f>D27+E26</f>
        <v>19.299999999999997</v>
      </c>
      <c r="F27" s="31">
        <v>0.0006944444444444445</v>
      </c>
      <c r="G27" s="32">
        <f>G26+1/24/60</f>
        <v>0.024305555555555552</v>
      </c>
      <c r="H27" s="37">
        <f>H26+1/24/60</f>
        <v>0.6701388888888888</v>
      </c>
      <c r="J27" s="16" t="s">
        <v>161</v>
      </c>
      <c r="K27" s="18" t="s">
        <v>31</v>
      </c>
      <c r="L27" s="21" t="str">
        <f t="shared" si="5"/>
        <v>-</v>
      </c>
      <c r="M27" s="25">
        <v>2</v>
      </c>
      <c r="N27" s="26">
        <f>M27+N26</f>
        <v>25.499999999999996</v>
      </c>
      <c r="O27" s="31">
        <v>0.002777777777777778</v>
      </c>
      <c r="P27" s="32">
        <f>P26+4/24/60</f>
        <v>0.030555555555555548</v>
      </c>
      <c r="Q27" s="37">
        <f>Q26+4/24/60</f>
        <v>0.30486111111111097</v>
      </c>
      <c r="W27"/>
      <c r="X27"/>
      <c r="Y27">
        <v>163</v>
      </c>
      <c r="Z27" t="s">
        <v>149</v>
      </c>
      <c r="AA27">
        <v>0.495</v>
      </c>
      <c r="AB27" s="2">
        <v>18.336</v>
      </c>
      <c r="AC27" s="2" t="s">
        <v>150</v>
      </c>
    </row>
    <row r="28" spans="1:29" s="2" customFormat="1" ht="12.75">
      <c r="A28" s="16" t="s">
        <v>83</v>
      </c>
      <c r="B28" s="18" t="s">
        <v>31</v>
      </c>
      <c r="C28" s="21" t="str">
        <f t="shared" si="6"/>
        <v>-</v>
      </c>
      <c r="D28" s="25">
        <v>2.2</v>
      </c>
      <c r="E28" s="26">
        <f aca="true" t="shared" si="7" ref="E28:E33">D28+E27</f>
        <v>21.499999999999996</v>
      </c>
      <c r="F28" s="31">
        <v>0.0020833333333333333</v>
      </c>
      <c r="G28" s="32">
        <f>G27+3/24/60</f>
        <v>0.026388888888888885</v>
      </c>
      <c r="H28" s="37">
        <f>H27+3/24/60</f>
        <v>0.6722222222222222</v>
      </c>
      <c r="J28" s="16" t="s">
        <v>162</v>
      </c>
      <c r="K28" s="18" t="s">
        <v>31</v>
      </c>
      <c r="L28" s="21" t="str">
        <f t="shared" si="5"/>
        <v>-</v>
      </c>
      <c r="M28" s="25">
        <v>1</v>
      </c>
      <c r="N28" s="26">
        <f t="shared" si="4"/>
        <v>26.499999999999996</v>
      </c>
      <c r="O28" s="31">
        <v>0.001388888888888889</v>
      </c>
      <c r="P28" s="32">
        <f>P27+2/24/60</f>
        <v>0.031944444444444435</v>
      </c>
      <c r="Q28" s="37">
        <f>Q27+2/24/60</f>
        <v>0.30624999999999986</v>
      </c>
      <c r="W28"/>
      <c r="X28"/>
      <c r="Y28">
        <v>86</v>
      </c>
      <c r="Z28" t="s">
        <v>151</v>
      </c>
      <c r="AA28">
        <v>0.483</v>
      </c>
      <c r="AB28" s="2">
        <v>18.819</v>
      </c>
      <c r="AC28" s="2" t="s">
        <v>152</v>
      </c>
    </row>
    <row r="29" spans="1:29" s="2" customFormat="1" ht="12.75">
      <c r="A29" s="16" t="s">
        <v>84</v>
      </c>
      <c r="B29" s="18" t="s">
        <v>31</v>
      </c>
      <c r="C29" s="21" t="str">
        <f t="shared" si="6"/>
        <v>-</v>
      </c>
      <c r="D29" s="25">
        <v>2.4</v>
      </c>
      <c r="E29" s="26">
        <f t="shared" si="7"/>
        <v>23.899999999999995</v>
      </c>
      <c r="F29" s="31">
        <v>0.0020833333333333333</v>
      </c>
      <c r="G29" s="32">
        <f>G28+3/24/60</f>
        <v>0.028472222222222218</v>
      </c>
      <c r="H29" s="37">
        <f>H28+3/24/60</f>
        <v>0.6743055555555555</v>
      </c>
      <c r="J29" s="16" t="s">
        <v>163</v>
      </c>
      <c r="K29" s="18" t="s">
        <v>31</v>
      </c>
      <c r="L29" s="21" t="str">
        <f t="shared" si="5"/>
        <v>-</v>
      </c>
      <c r="M29" s="25">
        <v>0.6</v>
      </c>
      <c r="N29" s="26">
        <f t="shared" si="4"/>
        <v>27.099999999999998</v>
      </c>
      <c r="O29" s="31">
        <v>0.0006944444444444445</v>
      </c>
      <c r="P29" s="32">
        <f aca="true" t="shared" si="8" ref="P29:Q33">P28+1/24/60</f>
        <v>0.03263888888888888</v>
      </c>
      <c r="Q29" s="37">
        <f t="shared" si="8"/>
        <v>0.3069444444444443</v>
      </c>
      <c r="W29"/>
      <c r="X29"/>
      <c r="Y29">
        <v>172</v>
      </c>
      <c r="Z29" t="s">
        <v>153</v>
      </c>
      <c r="AA29">
        <v>0.403</v>
      </c>
      <c r="AB29" s="2">
        <v>19.222</v>
      </c>
      <c r="AC29" s="2" t="s">
        <v>154</v>
      </c>
    </row>
    <row r="30" spans="1:29" s="2" customFormat="1" ht="12.75">
      <c r="A30" s="16" t="s">
        <v>11</v>
      </c>
      <c r="B30" s="18" t="s">
        <v>31</v>
      </c>
      <c r="C30" s="21" t="str">
        <f t="shared" si="6"/>
        <v>-</v>
      </c>
      <c r="D30" s="25">
        <v>0.5</v>
      </c>
      <c r="E30" s="26">
        <f t="shared" si="7"/>
        <v>24.399999999999995</v>
      </c>
      <c r="F30" s="31">
        <v>0.001388888888888889</v>
      </c>
      <c r="G30" s="32">
        <f aca="true" t="shared" si="9" ref="G30:H32">G29+2/24/60</f>
        <v>0.029861111111111106</v>
      </c>
      <c r="H30" s="37">
        <f t="shared" si="9"/>
        <v>0.6756944444444444</v>
      </c>
      <c r="J30" s="16" t="s">
        <v>164</v>
      </c>
      <c r="K30" s="18" t="s">
        <v>31</v>
      </c>
      <c r="L30" s="21" t="str">
        <f t="shared" si="5"/>
        <v>-</v>
      </c>
      <c r="M30" s="25">
        <v>0.7</v>
      </c>
      <c r="N30" s="26">
        <f t="shared" si="4"/>
        <v>27.799999999999997</v>
      </c>
      <c r="O30" s="31">
        <v>0.0006944444444444445</v>
      </c>
      <c r="P30" s="32">
        <f t="shared" si="8"/>
        <v>0.03333333333333332</v>
      </c>
      <c r="Q30" s="37">
        <f t="shared" si="8"/>
        <v>0.30763888888888874</v>
      </c>
      <c r="W30"/>
      <c r="X30"/>
      <c r="Y30">
        <v>1</v>
      </c>
      <c r="Z30" t="s">
        <v>155</v>
      </c>
      <c r="AA30">
        <v>0.492</v>
      </c>
      <c r="AB30" s="2">
        <v>19.714</v>
      </c>
      <c r="AC30" s="2" t="s">
        <v>156</v>
      </c>
    </row>
    <row r="31" spans="1:29" s="2" customFormat="1" ht="12.75">
      <c r="A31" s="16" t="s">
        <v>85</v>
      </c>
      <c r="B31" s="18" t="s">
        <v>31</v>
      </c>
      <c r="C31" s="21" t="str">
        <f t="shared" si="6"/>
        <v>-</v>
      </c>
      <c r="D31" s="25">
        <v>1</v>
      </c>
      <c r="E31" s="26">
        <f t="shared" si="7"/>
        <v>25.399999999999995</v>
      </c>
      <c r="F31" s="31">
        <v>0.0020833333333333333</v>
      </c>
      <c r="G31" s="32">
        <f>G30+3/24/60</f>
        <v>0.03194444444444444</v>
      </c>
      <c r="H31" s="37">
        <f>H30+3/24/60</f>
        <v>0.6777777777777777</v>
      </c>
      <c r="J31" s="16" t="s">
        <v>165</v>
      </c>
      <c r="K31" s="18" t="s">
        <v>31</v>
      </c>
      <c r="L31" s="21" t="str">
        <f t="shared" si="5"/>
        <v>-</v>
      </c>
      <c r="M31" s="25">
        <v>0.5</v>
      </c>
      <c r="N31" s="26">
        <f>N30+M31</f>
        <v>28.299999999999997</v>
      </c>
      <c r="O31" s="31">
        <v>0.0006944444444444445</v>
      </c>
      <c r="P31" s="32">
        <f t="shared" si="8"/>
        <v>0.03402777777777776</v>
      </c>
      <c r="Q31" s="37">
        <f t="shared" si="8"/>
        <v>0.3083333333333332</v>
      </c>
      <c r="W31"/>
      <c r="X31"/>
      <c r="Y31">
        <v>35</v>
      </c>
      <c r="Z31" t="s">
        <v>157</v>
      </c>
      <c r="AA31">
        <v>1.174</v>
      </c>
      <c r="AB31" s="2">
        <v>20.888</v>
      </c>
      <c r="AC31" s="2" t="s">
        <v>158</v>
      </c>
    </row>
    <row r="32" spans="1:27" s="2" customFormat="1" ht="12.75">
      <c r="A32" s="16" t="s">
        <v>86</v>
      </c>
      <c r="B32" s="18" t="s">
        <v>31</v>
      </c>
      <c r="C32" s="21" t="str">
        <f t="shared" si="6"/>
        <v>-</v>
      </c>
      <c r="D32" s="25">
        <v>0.7</v>
      </c>
      <c r="E32" s="26">
        <f t="shared" si="7"/>
        <v>26.099999999999994</v>
      </c>
      <c r="F32" s="31">
        <v>0.001388888888888889</v>
      </c>
      <c r="G32" s="32">
        <f t="shared" si="9"/>
        <v>0.03333333333333333</v>
      </c>
      <c r="H32" s="37">
        <f t="shared" si="9"/>
        <v>0.6791666666666666</v>
      </c>
      <c r="J32" s="16" t="s">
        <v>166</v>
      </c>
      <c r="K32" s="18" t="s">
        <v>31</v>
      </c>
      <c r="L32" s="21" t="str">
        <f t="shared" si="5"/>
        <v>-</v>
      </c>
      <c r="M32" s="25">
        <v>0.5</v>
      </c>
      <c r="N32" s="26">
        <f>M32+N31</f>
        <v>28.799999999999997</v>
      </c>
      <c r="O32" s="31">
        <v>0.0006944444444444445</v>
      </c>
      <c r="P32" s="32">
        <f t="shared" si="8"/>
        <v>0.0347222222222222</v>
      </c>
      <c r="Q32" s="37">
        <f t="shared" si="8"/>
        <v>0.3090277777777776</v>
      </c>
      <c r="W32"/>
      <c r="X32"/>
      <c r="Y32"/>
      <c r="Z32"/>
      <c r="AA32"/>
    </row>
    <row r="33" spans="1:27" s="2" customFormat="1" ht="12.75">
      <c r="A33" s="16" t="s">
        <v>87</v>
      </c>
      <c r="B33" s="18" t="s">
        <v>31</v>
      </c>
      <c r="C33" s="21" t="str">
        <f t="shared" si="6"/>
        <v>-</v>
      </c>
      <c r="D33" s="25">
        <v>1.6</v>
      </c>
      <c r="E33" s="26">
        <f t="shared" si="7"/>
        <v>27.699999999999996</v>
      </c>
      <c r="F33" s="31">
        <v>0.0020833333333333333</v>
      </c>
      <c r="G33" s="32">
        <f>G32+3/24/60</f>
        <v>0.035416666666666666</v>
      </c>
      <c r="H33" s="37">
        <f>H32+3/24/60</f>
        <v>0.6812499999999999</v>
      </c>
      <c r="J33" s="16" t="s">
        <v>167</v>
      </c>
      <c r="K33" s="18" t="s">
        <v>31</v>
      </c>
      <c r="L33" s="21" t="str">
        <f t="shared" si="5"/>
        <v>-</v>
      </c>
      <c r="M33" s="25">
        <v>0.4</v>
      </c>
      <c r="N33" s="26">
        <f>M33+N32</f>
        <v>29.199999999999996</v>
      </c>
      <c r="O33" s="31">
        <v>0.0006944444444444445</v>
      </c>
      <c r="P33" s="32">
        <f t="shared" si="8"/>
        <v>0.035416666666666645</v>
      </c>
      <c r="Q33" s="37">
        <f t="shared" si="8"/>
        <v>0.30972222222222207</v>
      </c>
      <c r="W33"/>
      <c r="X33"/>
      <c r="Y33"/>
      <c r="Z33"/>
      <c r="AA33"/>
    </row>
    <row r="34" spans="1:27" s="2" customFormat="1" ht="13.5" thickBot="1">
      <c r="A34" s="17" t="s">
        <v>88</v>
      </c>
      <c r="B34" s="19" t="s">
        <v>31</v>
      </c>
      <c r="C34" s="22">
        <f t="shared" si="6"/>
        <v>39.6</v>
      </c>
      <c r="D34" s="27">
        <v>3.3</v>
      </c>
      <c r="E34" s="28">
        <f>D34+E33</f>
        <v>30.999999999999996</v>
      </c>
      <c r="F34" s="33">
        <v>0.003472222222222222</v>
      </c>
      <c r="G34" s="34">
        <f>G33+5/24/60</f>
        <v>0.03888888888888889</v>
      </c>
      <c r="H34" s="38">
        <f>H33+5/24/60</f>
        <v>0.6847222222222221</v>
      </c>
      <c r="J34" s="16" t="s">
        <v>168</v>
      </c>
      <c r="K34" s="18" t="s">
        <v>31</v>
      </c>
      <c r="L34" s="21" t="str">
        <f t="shared" si="5"/>
        <v>-</v>
      </c>
      <c r="M34" s="25">
        <v>0.5</v>
      </c>
      <c r="N34" s="26">
        <f t="shared" si="4"/>
        <v>29.699999999999996</v>
      </c>
      <c r="O34" s="31">
        <v>0.001388888888888889</v>
      </c>
      <c r="P34" s="32">
        <f>P33+2/24/60</f>
        <v>0.036805555555555536</v>
      </c>
      <c r="Q34" s="37">
        <f>Q33+2/24/60</f>
        <v>0.31111111111111095</v>
      </c>
      <c r="W34"/>
      <c r="X34"/>
      <c r="Y34"/>
      <c r="Z34"/>
      <c r="AA34"/>
    </row>
    <row r="35" spans="1:27" s="2" customFormat="1" ht="13.5" thickBot="1">
      <c r="A35" s="3"/>
      <c r="B35" s="8"/>
      <c r="C35" s="9"/>
      <c r="D35" s="10"/>
      <c r="E35" s="11"/>
      <c r="F35" s="12"/>
      <c r="G35" s="12"/>
      <c r="H35" s="12"/>
      <c r="J35" s="17" t="s">
        <v>24</v>
      </c>
      <c r="K35" s="19" t="s">
        <v>30</v>
      </c>
      <c r="L35" s="22" t="str">
        <f t="shared" si="5"/>
        <v>-</v>
      </c>
      <c r="M35" s="27">
        <v>1.2</v>
      </c>
      <c r="N35" s="28">
        <f t="shared" si="4"/>
        <v>30.899999999999995</v>
      </c>
      <c r="O35" s="33">
        <v>0.002777777777777778</v>
      </c>
      <c r="P35" s="34">
        <f>P34+4/24/60</f>
        <v>0.03958333333333331</v>
      </c>
      <c r="Q35" s="38">
        <f>Q34+4/24/60</f>
        <v>0.3138888888888887</v>
      </c>
      <c r="W35"/>
      <c r="X35"/>
      <c r="Y35"/>
      <c r="Z35"/>
      <c r="AA35"/>
    </row>
    <row r="36" spans="1:27" s="2" customFormat="1" ht="12.75">
      <c r="A36" s="3"/>
      <c r="B36" s="8"/>
      <c r="C36" s="9"/>
      <c r="D36" s="10"/>
      <c r="E36" s="11"/>
      <c r="F36" s="12"/>
      <c r="G36" s="12"/>
      <c r="H36" s="12"/>
      <c r="J36" s="3"/>
      <c r="K36" s="8"/>
      <c r="L36" s="9"/>
      <c r="M36" s="10"/>
      <c r="N36" s="11"/>
      <c r="O36" s="12"/>
      <c r="P36" s="12"/>
      <c r="Q36" s="12"/>
      <c r="W36"/>
      <c r="X36"/>
      <c r="Y36"/>
      <c r="Z36"/>
      <c r="AA36"/>
    </row>
    <row r="37" spans="1:17" ht="12.75">
      <c r="A37" s="2" t="s">
        <v>34</v>
      </c>
      <c r="J37" s="3"/>
      <c r="K37" s="3"/>
      <c r="L37" s="3"/>
      <c r="M37" s="3"/>
      <c r="N37" s="3"/>
      <c r="O37" s="3"/>
      <c r="P37" s="3"/>
      <c r="Q37" s="3"/>
    </row>
    <row r="39" ht="12.75">
      <c r="A39" s="2" t="s">
        <v>0</v>
      </c>
    </row>
    <row r="40" spans="1:27" s="2" customFormat="1" ht="12.75">
      <c r="A40" s="2" t="s">
        <v>35</v>
      </c>
      <c r="B40" s="1"/>
      <c r="C40" s="1"/>
      <c r="W40"/>
      <c r="X40"/>
      <c r="Y40"/>
      <c r="Z40"/>
      <c r="AA40"/>
    </row>
    <row r="41" spans="1:27" s="2" customFormat="1" ht="12.75">
      <c r="A41" s="2" t="s">
        <v>6</v>
      </c>
      <c r="B41" s="1"/>
      <c r="C41" s="1"/>
      <c r="W41"/>
      <c r="X41"/>
      <c r="Y41"/>
      <c r="Z41"/>
      <c r="AA41"/>
    </row>
    <row r="42" spans="1:27" s="2" customFormat="1" ht="12.75">
      <c r="A42" s="2" t="s">
        <v>36</v>
      </c>
      <c r="B42" s="1"/>
      <c r="C42" s="1"/>
      <c r="W42"/>
      <c r="X42"/>
      <c r="Y42"/>
      <c r="Z42"/>
      <c r="AA42"/>
    </row>
    <row r="43" spans="2:27" s="2" customFormat="1" ht="12.75">
      <c r="B43" s="1"/>
      <c r="C43" s="1"/>
      <c r="E43" s="5"/>
      <c r="F43" s="5"/>
      <c r="W43"/>
      <c r="X43"/>
      <c r="Y43"/>
      <c r="Z43"/>
      <c r="AA43"/>
    </row>
    <row r="44" spans="1:27" s="2" customFormat="1" ht="12.75">
      <c r="A44" s="2" t="s">
        <v>12</v>
      </c>
      <c r="B44" s="1"/>
      <c r="C44" s="1"/>
      <c r="E44" s="5"/>
      <c r="F44" s="5"/>
      <c r="W44"/>
      <c r="X44"/>
      <c r="Y44"/>
      <c r="Z44"/>
      <c r="AA44"/>
    </row>
    <row r="45" spans="1:27" s="2" customFormat="1" ht="12.75">
      <c r="A45" s="2" t="s">
        <v>39</v>
      </c>
      <c r="B45" s="1"/>
      <c r="C45" s="1"/>
      <c r="E45" s="5"/>
      <c r="F45" s="5"/>
      <c r="W45"/>
      <c r="X45"/>
      <c r="Y45"/>
      <c r="Z45"/>
      <c r="AA45"/>
    </row>
    <row r="46" ht="12.75">
      <c r="A46" s="2" t="s">
        <v>109</v>
      </c>
    </row>
  </sheetData>
  <sheetProtection/>
  <mergeCells count="13">
    <mergeCell ref="P7:P9"/>
    <mergeCell ref="G7:G9"/>
    <mergeCell ref="K7:K9"/>
    <mergeCell ref="L7:L9"/>
    <mergeCell ref="M7:M9"/>
    <mergeCell ref="N7:N9"/>
    <mergeCell ref="O7:O9"/>
    <mergeCell ref="D4:E4"/>
    <mergeCell ref="B7:B9"/>
    <mergeCell ref="C7:C9"/>
    <mergeCell ref="D7:D9"/>
    <mergeCell ref="E7:E9"/>
    <mergeCell ref="F7:F9"/>
  </mergeCells>
  <printOptions/>
  <pageMargins left="0.5905511811023623" right="0.5905511811023623" top="0.31496062992125984" bottom="0.31496062992125984" header="0.31496062992125984" footer="0.31496062992125984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5"/>
  <sheetViews>
    <sheetView zoomScale="120" zoomScaleNormal="120" zoomScalePageLayoutView="0" workbookViewId="0" topLeftCell="A12">
      <selection activeCell="A12" sqref="A1:IV16384"/>
    </sheetView>
  </sheetViews>
  <sheetFormatPr defaultColWidth="9.140625" defaultRowHeight="12.75"/>
  <cols>
    <col min="1" max="1" width="44.421875" style="78" customWidth="1"/>
    <col min="2" max="2" width="6.00390625" style="79" customWidth="1"/>
    <col min="3" max="5" width="5.7109375" style="78" customWidth="1"/>
    <col min="6" max="6" width="6.00390625" style="78" customWidth="1"/>
    <col min="7" max="15" width="5.57421875" style="78" customWidth="1"/>
    <col min="16" max="16" width="5.57421875" style="78" hidden="1" customWidth="1"/>
    <col min="17" max="17" width="5.7109375" style="79" customWidth="1"/>
    <col min="18" max="18" width="5.7109375" style="79" hidden="1" customWidth="1"/>
    <col min="19" max="19" width="0.9921875" style="78" customWidth="1"/>
    <col min="20" max="20" width="47.8515625" style="78" customWidth="1"/>
    <col min="21" max="21" width="4.8515625" style="78" customWidth="1"/>
    <col min="22" max="22" width="6.421875" style="78" customWidth="1"/>
    <col min="23" max="23" width="6.8515625" style="78" customWidth="1"/>
    <col min="24" max="25" width="6.421875" style="78" customWidth="1"/>
    <col min="26" max="26" width="7.00390625" style="78" customWidth="1"/>
    <col min="27" max="27" width="6.421875" style="78" customWidth="1"/>
    <col min="28" max="36" width="6.00390625" style="78" customWidth="1"/>
    <col min="37" max="37" width="6.00390625" style="78" hidden="1" customWidth="1"/>
    <col min="38" max="38" width="5.140625" style="78" customWidth="1"/>
    <col min="39" max="39" width="5.57421875" style="78" customWidth="1"/>
    <col min="40" max="16384" width="9.140625" style="78" customWidth="1"/>
  </cols>
  <sheetData>
    <row r="1" spans="1:19" s="100" customFormat="1" ht="10.5">
      <c r="A1" s="100" t="s">
        <v>14</v>
      </c>
      <c r="B1" s="101"/>
      <c r="Q1" s="101"/>
      <c r="R1" s="101"/>
      <c r="S1" s="102"/>
    </row>
    <row r="2" spans="1:19" s="100" customFormat="1" ht="10.5">
      <c r="A2" s="100" t="s">
        <v>89</v>
      </c>
      <c r="B2" s="342" t="s">
        <v>205</v>
      </c>
      <c r="C2" s="342"/>
      <c r="D2" s="342"/>
      <c r="E2" s="342"/>
      <c r="F2" s="342"/>
      <c r="G2" s="342"/>
      <c r="H2" s="342"/>
      <c r="I2" s="342"/>
      <c r="J2" s="342"/>
      <c r="K2" s="109"/>
      <c r="L2" s="101"/>
      <c r="S2" s="102"/>
    </row>
    <row r="3" spans="1:19" s="100" customFormat="1" ht="10.5">
      <c r="A3" s="100" t="s">
        <v>15</v>
      </c>
      <c r="B3" s="100" t="s">
        <v>17</v>
      </c>
      <c r="C3" s="100" t="s">
        <v>201</v>
      </c>
      <c r="Q3" s="101"/>
      <c r="R3" s="101"/>
      <c r="S3" s="102"/>
    </row>
    <row r="4" spans="1:32" s="100" customFormat="1" ht="9.75" customHeight="1">
      <c r="A4" s="100" t="s">
        <v>16</v>
      </c>
      <c r="B4" s="341" t="s">
        <v>273</v>
      </c>
      <c r="C4" s="341"/>
      <c r="D4" s="341"/>
      <c r="Q4" s="101"/>
      <c r="R4" s="101"/>
      <c r="S4" s="102"/>
      <c r="AF4" s="251"/>
    </row>
    <row r="5" ht="10.5">
      <c r="S5" s="80"/>
    </row>
    <row r="6" spans="1:39" s="79" customFormat="1" ht="9" customHeight="1">
      <c r="A6" s="58" t="s">
        <v>19</v>
      </c>
      <c r="B6" s="343" t="s">
        <v>33</v>
      </c>
      <c r="C6" s="343" t="s">
        <v>207</v>
      </c>
      <c r="D6" s="343" t="s">
        <v>21</v>
      </c>
      <c r="E6" s="343" t="s">
        <v>22</v>
      </c>
      <c r="F6" s="343" t="s">
        <v>23</v>
      </c>
      <c r="G6" s="244" t="s">
        <v>1</v>
      </c>
      <c r="H6" s="244" t="s">
        <v>310</v>
      </c>
      <c r="I6" s="244" t="s">
        <v>310</v>
      </c>
      <c r="J6" s="244" t="s">
        <v>310</v>
      </c>
      <c r="K6" s="244" t="s">
        <v>310</v>
      </c>
      <c r="L6" s="244" t="s">
        <v>310</v>
      </c>
      <c r="M6" s="244" t="s">
        <v>310</v>
      </c>
      <c r="N6" s="244" t="s">
        <v>1</v>
      </c>
      <c r="O6" s="244" t="s">
        <v>1</v>
      </c>
      <c r="P6" s="245"/>
      <c r="Q6" s="343" t="s">
        <v>217</v>
      </c>
      <c r="R6" s="337" t="s">
        <v>210</v>
      </c>
      <c r="S6" s="93"/>
      <c r="T6" s="81" t="s">
        <v>19</v>
      </c>
      <c r="U6" s="338" t="s">
        <v>33</v>
      </c>
      <c r="V6" s="338" t="s">
        <v>207</v>
      </c>
      <c r="W6" s="344" t="s">
        <v>315</v>
      </c>
      <c r="X6" s="338" t="s">
        <v>21</v>
      </c>
      <c r="Y6" s="338" t="s">
        <v>22</v>
      </c>
      <c r="Z6" s="338" t="s">
        <v>313</v>
      </c>
      <c r="AA6" s="338" t="s">
        <v>23</v>
      </c>
      <c r="AB6" s="244" t="s">
        <v>1</v>
      </c>
      <c r="AC6" s="244" t="s">
        <v>310</v>
      </c>
      <c r="AD6" s="244" t="s">
        <v>310</v>
      </c>
      <c r="AE6" s="244" t="s">
        <v>310</v>
      </c>
      <c r="AF6" s="244" t="s">
        <v>310</v>
      </c>
      <c r="AG6" s="244" t="s">
        <v>310</v>
      </c>
      <c r="AH6" s="244" t="s">
        <v>310</v>
      </c>
      <c r="AI6" s="244" t="s">
        <v>1</v>
      </c>
      <c r="AJ6" s="244" t="s">
        <v>1</v>
      </c>
      <c r="AK6" s="252"/>
      <c r="AL6" s="338" t="s">
        <v>29</v>
      </c>
      <c r="AM6" s="338" t="s">
        <v>276</v>
      </c>
    </row>
    <row r="7" spans="1:39" ht="10.5">
      <c r="A7" s="58" t="s">
        <v>2</v>
      </c>
      <c r="B7" s="343"/>
      <c r="C7" s="343"/>
      <c r="D7" s="343"/>
      <c r="E7" s="343"/>
      <c r="F7" s="343"/>
      <c r="G7" s="106" t="s">
        <v>4</v>
      </c>
      <c r="H7" s="106" t="s">
        <v>4</v>
      </c>
      <c r="I7" s="106" t="s">
        <v>4</v>
      </c>
      <c r="J7" s="106" t="s">
        <v>4</v>
      </c>
      <c r="K7" s="106" t="s">
        <v>4</v>
      </c>
      <c r="L7" s="106" t="s">
        <v>4</v>
      </c>
      <c r="M7" s="58" t="s">
        <v>4</v>
      </c>
      <c r="N7" s="58" t="s">
        <v>4</v>
      </c>
      <c r="O7" s="58" t="s">
        <v>4</v>
      </c>
      <c r="P7" s="247"/>
      <c r="Q7" s="343"/>
      <c r="R7" s="337"/>
      <c r="S7" s="80"/>
      <c r="T7" s="81" t="s">
        <v>2</v>
      </c>
      <c r="U7" s="339"/>
      <c r="V7" s="339"/>
      <c r="W7" s="345"/>
      <c r="X7" s="339"/>
      <c r="Y7" s="339"/>
      <c r="Z7" s="339"/>
      <c r="AA7" s="339"/>
      <c r="AB7" s="58" t="s">
        <v>4</v>
      </c>
      <c r="AC7" s="58" t="s">
        <v>4</v>
      </c>
      <c r="AD7" s="58" t="s">
        <v>4</v>
      </c>
      <c r="AE7" s="58" t="s">
        <v>4</v>
      </c>
      <c r="AF7" s="58" t="s">
        <v>4</v>
      </c>
      <c r="AG7" s="58" t="s">
        <v>4</v>
      </c>
      <c r="AH7" s="58" t="s">
        <v>4</v>
      </c>
      <c r="AI7" s="58" t="s">
        <v>4</v>
      </c>
      <c r="AJ7" s="58" t="s">
        <v>4</v>
      </c>
      <c r="AK7" s="253"/>
      <c r="AL7" s="339"/>
      <c r="AM7" s="339"/>
    </row>
    <row r="8" spans="1:39" s="85" customFormat="1" ht="30" customHeight="1">
      <c r="A8" s="107" t="s">
        <v>5</v>
      </c>
      <c r="B8" s="343"/>
      <c r="C8" s="343"/>
      <c r="D8" s="343"/>
      <c r="E8" s="343"/>
      <c r="F8" s="343"/>
      <c r="G8" s="106" t="s">
        <v>208</v>
      </c>
      <c r="H8" s="106" t="s">
        <v>209</v>
      </c>
      <c r="I8" s="106" t="s">
        <v>232</v>
      </c>
      <c r="J8" s="106" t="s">
        <v>233</v>
      </c>
      <c r="K8" s="106" t="s">
        <v>212</v>
      </c>
      <c r="L8" s="106" t="s">
        <v>213</v>
      </c>
      <c r="M8" s="106" t="s">
        <v>214</v>
      </c>
      <c r="N8" s="106" t="s">
        <v>215</v>
      </c>
      <c r="O8" s="106" t="s">
        <v>234</v>
      </c>
      <c r="P8" s="246"/>
      <c r="Q8" s="343"/>
      <c r="R8" s="337"/>
      <c r="S8" s="84"/>
      <c r="T8" s="83" t="s">
        <v>5</v>
      </c>
      <c r="U8" s="340"/>
      <c r="V8" s="340"/>
      <c r="W8" s="346"/>
      <c r="X8" s="340"/>
      <c r="Y8" s="340"/>
      <c r="Z8" s="340"/>
      <c r="AA8" s="340"/>
      <c r="AB8" s="106" t="s">
        <v>235</v>
      </c>
      <c r="AC8" s="106" t="s">
        <v>236</v>
      </c>
      <c r="AD8" s="106" t="s">
        <v>237</v>
      </c>
      <c r="AE8" s="106" t="s">
        <v>238</v>
      </c>
      <c r="AF8" s="106" t="s">
        <v>239</v>
      </c>
      <c r="AG8" s="106" t="s">
        <v>283</v>
      </c>
      <c r="AH8" s="106" t="s">
        <v>284</v>
      </c>
      <c r="AI8" s="106" t="s">
        <v>311</v>
      </c>
      <c r="AJ8" s="106" t="s">
        <v>312</v>
      </c>
      <c r="AK8" s="254"/>
      <c r="AL8" s="340"/>
      <c r="AM8" s="340"/>
    </row>
    <row r="9" spans="1:39" ht="10.5">
      <c r="A9" s="86" t="s">
        <v>216</v>
      </c>
      <c r="B9" s="81" t="s">
        <v>258</v>
      </c>
      <c r="C9" s="87">
        <v>0</v>
      </c>
      <c r="D9" s="88">
        <v>0</v>
      </c>
      <c r="E9" s="89">
        <v>0</v>
      </c>
      <c r="F9" s="89">
        <v>0</v>
      </c>
      <c r="G9" s="89">
        <v>0.17361111111111113</v>
      </c>
      <c r="H9" s="89">
        <v>0.23263888888888887</v>
      </c>
      <c r="I9" s="89">
        <v>0.27569444444444446</v>
      </c>
      <c r="J9" s="89">
        <v>0.3506944444444444</v>
      </c>
      <c r="K9" s="89">
        <v>0.42083333333333334</v>
      </c>
      <c r="L9" s="90">
        <v>0.4930555555555556</v>
      </c>
      <c r="M9" s="90">
        <v>0.5576388888888889</v>
      </c>
      <c r="N9" s="90">
        <v>0.6027777777777777</v>
      </c>
      <c r="O9" s="90">
        <v>0.6722222222222222</v>
      </c>
      <c r="P9" s="90">
        <v>0.7638888888888888</v>
      </c>
      <c r="Q9" s="103" t="s">
        <v>241</v>
      </c>
      <c r="R9" s="91" t="s">
        <v>241</v>
      </c>
      <c r="S9" s="80"/>
      <c r="T9" s="86" t="s">
        <v>243</v>
      </c>
      <c r="U9" s="81" t="s">
        <v>31</v>
      </c>
      <c r="V9" s="87">
        <v>0</v>
      </c>
      <c r="W9" s="87">
        <v>0</v>
      </c>
      <c r="X9" s="88">
        <v>0</v>
      </c>
      <c r="Y9" s="89">
        <v>0</v>
      </c>
      <c r="Z9" s="89">
        <v>0</v>
      </c>
      <c r="AA9" s="89">
        <v>0</v>
      </c>
      <c r="AB9" s="89">
        <v>0.2534722222222222</v>
      </c>
      <c r="AC9" s="89">
        <v>0.3138888888888889</v>
      </c>
      <c r="AD9" s="89">
        <v>0.3541666666666667</v>
      </c>
      <c r="AE9" s="89">
        <v>0.43333333333333335</v>
      </c>
      <c r="AF9" s="89">
        <v>0.49374999999999997</v>
      </c>
      <c r="AG9" s="89">
        <v>0.576388888888889</v>
      </c>
      <c r="AH9" s="89">
        <v>0.642361111111111</v>
      </c>
      <c r="AI9" s="89">
        <v>0.6875</v>
      </c>
      <c r="AJ9" s="89">
        <v>0.7520833333333333</v>
      </c>
      <c r="AK9" s="89">
        <v>0.8402777777777778</v>
      </c>
      <c r="AL9" s="103" t="s">
        <v>241</v>
      </c>
      <c r="AM9" s="103" t="s">
        <v>241</v>
      </c>
    </row>
    <row r="10" spans="1:39" ht="10.5">
      <c r="A10" s="86" t="s">
        <v>230</v>
      </c>
      <c r="B10" s="81" t="s">
        <v>202</v>
      </c>
      <c r="C10" s="87">
        <v>1</v>
      </c>
      <c r="D10" s="88">
        <f>SUM(D9+C10)</f>
        <v>1</v>
      </c>
      <c r="E10" s="89">
        <v>0.0020833333333333333</v>
      </c>
      <c r="F10" s="89">
        <f>E10+F9</f>
        <v>0.0020833333333333333</v>
      </c>
      <c r="G10" s="89">
        <f>E10+G9</f>
        <v>0.17569444444444446</v>
      </c>
      <c r="H10" s="89">
        <f>E10+H9</f>
        <v>0.2347222222222222</v>
      </c>
      <c r="I10" s="89">
        <f>E10+I9</f>
        <v>0.2777777777777778</v>
      </c>
      <c r="J10" s="89">
        <f>J9+E10</f>
        <v>0.35277777777777775</v>
      </c>
      <c r="K10" s="89">
        <f>E10+K9</f>
        <v>0.42291666666666666</v>
      </c>
      <c r="L10" s="89">
        <f>SUM(L9+E10)</f>
        <v>0.4951388888888889</v>
      </c>
      <c r="M10" s="89">
        <f>E10+M9</f>
        <v>0.5597222222222222</v>
      </c>
      <c r="N10" s="89">
        <f>SUM(N9+E10)</f>
        <v>0.6048611111111111</v>
      </c>
      <c r="O10" s="89">
        <f>E10+O9</f>
        <v>0.6743055555555555</v>
      </c>
      <c r="P10" s="89">
        <f>P9+E10</f>
        <v>0.7659722222222222</v>
      </c>
      <c r="Q10" s="103" t="s">
        <v>241</v>
      </c>
      <c r="R10" s="91" t="s">
        <v>241</v>
      </c>
      <c r="S10" s="80"/>
      <c r="T10" s="86" t="s">
        <v>242</v>
      </c>
      <c r="U10" s="81" t="s">
        <v>31</v>
      </c>
      <c r="V10" s="87">
        <v>1</v>
      </c>
      <c r="W10" s="87">
        <v>1</v>
      </c>
      <c r="X10" s="88">
        <f>V10+X9</f>
        <v>1</v>
      </c>
      <c r="Y10" s="89">
        <v>0.001388888888888889</v>
      </c>
      <c r="Z10" s="89">
        <v>0.001388888888888889</v>
      </c>
      <c r="AA10" s="89">
        <f>Y10+AA9</f>
        <v>0.001388888888888889</v>
      </c>
      <c r="AB10" s="89">
        <f>SUM(AB9+Y10)</f>
        <v>0.2548611111111111</v>
      </c>
      <c r="AC10" s="89">
        <f>AC9+Y10</f>
        <v>0.31527777777777777</v>
      </c>
      <c r="AD10" s="89">
        <f>Y10+AD9</f>
        <v>0.35555555555555557</v>
      </c>
      <c r="AE10" s="89">
        <f>AE9+Y10</f>
        <v>0.43472222222222223</v>
      </c>
      <c r="AF10" s="89">
        <f aca="true" t="shared" si="0" ref="AF10:AF47">Y10+AF9</f>
        <v>0.49513888888888885</v>
      </c>
      <c r="AG10" s="89">
        <f>AG9+Y10</f>
        <v>0.5777777777777778</v>
      </c>
      <c r="AH10" s="89">
        <f>AH9+Y10</f>
        <v>0.6437499999999999</v>
      </c>
      <c r="AI10" s="89">
        <f>AI9+Y10</f>
        <v>0.6888888888888889</v>
      </c>
      <c r="AJ10" s="89">
        <v>0.7534722222222222</v>
      </c>
      <c r="AK10" s="89">
        <f>AK9+Y10</f>
        <v>0.8416666666666667</v>
      </c>
      <c r="AL10" s="103" t="s">
        <v>241</v>
      </c>
      <c r="AM10" s="103" t="s">
        <v>241</v>
      </c>
    </row>
    <row r="11" spans="1:39" ht="10.5">
      <c r="A11" s="86" t="s">
        <v>228</v>
      </c>
      <c r="B11" s="81" t="s">
        <v>202</v>
      </c>
      <c r="C11" s="87">
        <v>0.4</v>
      </c>
      <c r="D11" s="88">
        <f aca="true" t="shared" si="1" ref="D11:D44">SUM(D10+C11)</f>
        <v>1.4</v>
      </c>
      <c r="E11" s="89">
        <v>0.0006944444444444445</v>
      </c>
      <c r="F11" s="89">
        <f aca="true" t="shared" si="2" ref="F11:F44">E11+F10</f>
        <v>0.002777777777777778</v>
      </c>
      <c r="G11" s="89">
        <f aca="true" t="shared" si="3" ref="G11:G44">E11+G10</f>
        <v>0.1763888888888889</v>
      </c>
      <c r="H11" s="89">
        <f aca="true" t="shared" si="4" ref="H11:H44">E11+H10</f>
        <v>0.23541666666666664</v>
      </c>
      <c r="I11" s="89">
        <f aca="true" t="shared" si="5" ref="I11:I44">E11+I10</f>
        <v>0.27847222222222223</v>
      </c>
      <c r="J11" s="89">
        <f aca="true" t="shared" si="6" ref="J11:J44">J10+E11</f>
        <v>0.3534722222222222</v>
      </c>
      <c r="K11" s="89">
        <f aca="true" t="shared" si="7" ref="K11:K44">E11+K10</f>
        <v>0.4236111111111111</v>
      </c>
      <c r="L11" s="89">
        <f aca="true" t="shared" si="8" ref="L11:L44">SUM(L10+E11)</f>
        <v>0.49583333333333335</v>
      </c>
      <c r="M11" s="89">
        <f aca="true" t="shared" si="9" ref="M11:M44">E11+M10</f>
        <v>0.5604166666666667</v>
      </c>
      <c r="N11" s="89">
        <f aca="true" t="shared" si="10" ref="N11:N44">SUM(N10+E11)</f>
        <v>0.6055555555555555</v>
      </c>
      <c r="O11" s="89">
        <f aca="true" t="shared" si="11" ref="O11:O44">E11+O10</f>
        <v>0.6749999999999999</v>
      </c>
      <c r="P11" s="89">
        <f aca="true" t="shared" si="12" ref="P11:P44">P10+E11</f>
        <v>0.7666666666666666</v>
      </c>
      <c r="Q11" s="103" t="s">
        <v>241</v>
      </c>
      <c r="R11" s="91" t="s">
        <v>241</v>
      </c>
      <c r="S11" s="80"/>
      <c r="T11" s="86" t="s">
        <v>244</v>
      </c>
      <c r="U11" s="81" t="s">
        <v>31</v>
      </c>
      <c r="V11" s="87">
        <v>0.8</v>
      </c>
      <c r="W11" s="87">
        <v>0.8</v>
      </c>
      <c r="X11" s="88">
        <f aca="true" t="shared" si="13" ref="X11:X47">V11+X10</f>
        <v>1.8</v>
      </c>
      <c r="Y11" s="89">
        <v>0.001388888888888889</v>
      </c>
      <c r="Z11" s="89">
        <v>0.001388888888888889</v>
      </c>
      <c r="AA11" s="89">
        <f aca="true" t="shared" si="14" ref="AA11:AA47">Y11+AA10</f>
        <v>0.002777777777777778</v>
      </c>
      <c r="AB11" s="89">
        <f aca="true" t="shared" si="15" ref="AB11:AB47">SUM(AB10+Y11)</f>
        <v>0.25625</v>
      </c>
      <c r="AC11" s="89">
        <f aca="true" t="shared" si="16" ref="AC11:AC47">AC10+Y11</f>
        <v>0.31666666666666665</v>
      </c>
      <c r="AD11" s="89">
        <f aca="true" t="shared" si="17" ref="AD11:AD47">Y11+AD10</f>
        <v>0.35694444444444445</v>
      </c>
      <c r="AE11" s="89">
        <f aca="true" t="shared" si="18" ref="AE11:AE47">AE10+Y11</f>
        <v>0.4361111111111111</v>
      </c>
      <c r="AF11" s="89">
        <f t="shared" si="0"/>
        <v>0.49652777777777773</v>
      </c>
      <c r="AG11" s="89">
        <f aca="true" t="shared" si="19" ref="AG11:AG47">AG10+Y11</f>
        <v>0.5791666666666667</v>
      </c>
      <c r="AH11" s="89">
        <f aca="true" t="shared" si="20" ref="AH11:AH47">AH10+Y11</f>
        <v>0.6451388888888888</v>
      </c>
      <c r="AI11" s="89">
        <f aca="true" t="shared" si="21" ref="AI11:AI46">AI10+Y11</f>
        <v>0.6902777777777778</v>
      </c>
      <c r="AJ11" s="89">
        <v>0.7548611111111111</v>
      </c>
      <c r="AK11" s="89">
        <f aca="true" t="shared" si="22" ref="AK11:AK47">AK10+Y11</f>
        <v>0.8430555555555556</v>
      </c>
      <c r="AL11" s="103" t="s">
        <v>241</v>
      </c>
      <c r="AM11" s="103" t="s">
        <v>241</v>
      </c>
    </row>
    <row r="12" spans="1:39" ht="10.5">
      <c r="A12" s="86" t="s">
        <v>229</v>
      </c>
      <c r="B12" s="81" t="s">
        <v>202</v>
      </c>
      <c r="C12" s="87">
        <v>1.5</v>
      </c>
      <c r="D12" s="88">
        <f t="shared" si="1"/>
        <v>2.9</v>
      </c>
      <c r="E12" s="89">
        <v>0.001388888888888889</v>
      </c>
      <c r="F12" s="89">
        <f t="shared" si="2"/>
        <v>0.004166666666666667</v>
      </c>
      <c r="G12" s="89">
        <f t="shared" si="3"/>
        <v>0.17777777777777778</v>
      </c>
      <c r="H12" s="89">
        <f t="shared" si="4"/>
        <v>0.23680555555555552</v>
      </c>
      <c r="I12" s="89">
        <f t="shared" si="5"/>
        <v>0.2798611111111111</v>
      </c>
      <c r="J12" s="89">
        <f t="shared" si="6"/>
        <v>0.35486111111111107</v>
      </c>
      <c r="K12" s="89">
        <f t="shared" si="7"/>
        <v>0.425</v>
      </c>
      <c r="L12" s="89">
        <f t="shared" si="8"/>
        <v>0.49722222222222223</v>
      </c>
      <c r="M12" s="89">
        <f t="shared" si="9"/>
        <v>0.5618055555555556</v>
      </c>
      <c r="N12" s="89">
        <f t="shared" si="10"/>
        <v>0.6069444444444444</v>
      </c>
      <c r="O12" s="89">
        <f t="shared" si="11"/>
        <v>0.6763888888888888</v>
      </c>
      <c r="P12" s="89">
        <f t="shared" si="12"/>
        <v>0.7680555555555555</v>
      </c>
      <c r="Q12" s="103" t="s">
        <v>241</v>
      </c>
      <c r="R12" s="91" t="s">
        <v>241</v>
      </c>
      <c r="S12" s="80"/>
      <c r="T12" s="86" t="s">
        <v>245</v>
      </c>
      <c r="U12" s="81" t="s">
        <v>31</v>
      </c>
      <c r="V12" s="87">
        <v>2.1</v>
      </c>
      <c r="W12" s="87">
        <v>2.1</v>
      </c>
      <c r="X12" s="88">
        <f t="shared" si="13"/>
        <v>3.9000000000000004</v>
      </c>
      <c r="Y12" s="89">
        <v>0.0020833333333333333</v>
      </c>
      <c r="Z12" s="89">
        <v>0.0020833333333333333</v>
      </c>
      <c r="AA12" s="89">
        <f t="shared" si="14"/>
        <v>0.004861111111111111</v>
      </c>
      <c r="AB12" s="89">
        <f t="shared" si="15"/>
        <v>0.2583333333333333</v>
      </c>
      <c r="AC12" s="89">
        <f t="shared" si="16"/>
        <v>0.31875</v>
      </c>
      <c r="AD12" s="89">
        <f t="shared" si="17"/>
        <v>0.3590277777777778</v>
      </c>
      <c r="AE12" s="89">
        <f t="shared" si="18"/>
        <v>0.43819444444444444</v>
      </c>
      <c r="AF12" s="89">
        <f t="shared" si="0"/>
        <v>0.49861111111111106</v>
      </c>
      <c r="AG12" s="89">
        <f t="shared" si="19"/>
        <v>0.58125</v>
      </c>
      <c r="AH12" s="89">
        <f t="shared" si="20"/>
        <v>0.6472222222222221</v>
      </c>
      <c r="AI12" s="89">
        <f t="shared" si="21"/>
        <v>0.6923611111111111</v>
      </c>
      <c r="AJ12" s="89">
        <v>0.7569444444444444</v>
      </c>
      <c r="AK12" s="89">
        <f t="shared" si="22"/>
        <v>0.8451388888888889</v>
      </c>
      <c r="AL12" s="103" t="s">
        <v>241</v>
      </c>
      <c r="AM12" s="103" t="s">
        <v>241</v>
      </c>
    </row>
    <row r="13" spans="1:39" ht="10.5">
      <c r="A13" s="86" t="s">
        <v>259</v>
      </c>
      <c r="B13" s="81" t="s">
        <v>40</v>
      </c>
      <c r="C13" s="87">
        <v>3.2</v>
      </c>
      <c r="D13" s="88">
        <f t="shared" si="1"/>
        <v>6.1</v>
      </c>
      <c r="E13" s="89">
        <v>0.003472222222222222</v>
      </c>
      <c r="F13" s="89">
        <f t="shared" si="2"/>
        <v>0.007638888888888889</v>
      </c>
      <c r="G13" s="89">
        <f t="shared" si="3"/>
        <v>0.18125</v>
      </c>
      <c r="H13" s="89">
        <f t="shared" si="4"/>
        <v>0.24027777777777773</v>
      </c>
      <c r="I13" s="89">
        <f t="shared" si="5"/>
        <v>0.2833333333333333</v>
      </c>
      <c r="J13" s="89">
        <f t="shared" si="6"/>
        <v>0.3583333333333333</v>
      </c>
      <c r="K13" s="89">
        <f t="shared" si="7"/>
        <v>0.4284722222222222</v>
      </c>
      <c r="L13" s="89">
        <f t="shared" si="8"/>
        <v>0.5006944444444444</v>
      </c>
      <c r="M13" s="89">
        <f t="shared" si="9"/>
        <v>0.5652777777777778</v>
      </c>
      <c r="N13" s="89">
        <f t="shared" si="10"/>
        <v>0.6104166666666666</v>
      </c>
      <c r="O13" s="89">
        <f t="shared" si="11"/>
        <v>0.679861111111111</v>
      </c>
      <c r="P13" s="89">
        <f t="shared" si="12"/>
        <v>0.7715277777777777</v>
      </c>
      <c r="Q13" s="103">
        <v>38.400000000000006</v>
      </c>
      <c r="R13" s="91">
        <v>38.400000000000006</v>
      </c>
      <c r="S13" s="80"/>
      <c r="T13" s="86" t="s">
        <v>246</v>
      </c>
      <c r="U13" s="81" t="s">
        <v>32</v>
      </c>
      <c r="V13" s="91">
        <v>0.7</v>
      </c>
      <c r="W13" s="91">
        <v>0.7</v>
      </c>
      <c r="X13" s="88">
        <f t="shared" si="13"/>
        <v>4.6000000000000005</v>
      </c>
      <c r="Y13" s="89">
        <v>0.001388888888888889</v>
      </c>
      <c r="Z13" s="89">
        <v>0.001388888888888889</v>
      </c>
      <c r="AA13" s="89">
        <f t="shared" si="14"/>
        <v>0.00625</v>
      </c>
      <c r="AB13" s="89">
        <f t="shared" si="15"/>
        <v>0.2597222222222222</v>
      </c>
      <c r="AC13" s="89">
        <f t="shared" si="16"/>
        <v>0.32013888888888886</v>
      </c>
      <c r="AD13" s="89">
        <f t="shared" si="17"/>
        <v>0.36041666666666666</v>
      </c>
      <c r="AE13" s="89">
        <f t="shared" si="18"/>
        <v>0.4395833333333333</v>
      </c>
      <c r="AF13" s="89">
        <f t="shared" si="0"/>
        <v>0.49999999999999994</v>
      </c>
      <c r="AG13" s="89">
        <f t="shared" si="19"/>
        <v>0.5826388888888889</v>
      </c>
      <c r="AH13" s="89">
        <f t="shared" si="20"/>
        <v>0.648611111111111</v>
      </c>
      <c r="AI13" s="89">
        <f t="shared" si="21"/>
        <v>0.69375</v>
      </c>
      <c r="AJ13" s="89">
        <v>0.7583333333333333</v>
      </c>
      <c r="AK13" s="89">
        <f t="shared" si="22"/>
        <v>0.8465277777777778</v>
      </c>
      <c r="AL13" s="103" t="s">
        <v>241</v>
      </c>
      <c r="AM13" s="103" t="s">
        <v>241</v>
      </c>
    </row>
    <row r="14" spans="1:39" ht="10.5">
      <c r="A14" s="86" t="s">
        <v>260</v>
      </c>
      <c r="B14" s="81" t="s">
        <v>40</v>
      </c>
      <c r="C14" s="87">
        <v>1.9</v>
      </c>
      <c r="D14" s="88">
        <f t="shared" si="1"/>
        <v>8</v>
      </c>
      <c r="E14" s="89">
        <v>0.0020833333333333333</v>
      </c>
      <c r="F14" s="89">
        <f t="shared" si="2"/>
        <v>0.009722222222222222</v>
      </c>
      <c r="G14" s="89">
        <f t="shared" si="3"/>
        <v>0.18333333333333332</v>
      </c>
      <c r="H14" s="89">
        <f t="shared" si="4"/>
        <v>0.24236111111111105</v>
      </c>
      <c r="I14" s="89">
        <f t="shared" si="5"/>
        <v>0.28541666666666665</v>
      </c>
      <c r="J14" s="89">
        <f t="shared" si="6"/>
        <v>0.3604166666666666</v>
      </c>
      <c r="K14" s="89">
        <f t="shared" si="7"/>
        <v>0.4305555555555555</v>
      </c>
      <c r="L14" s="89">
        <f t="shared" si="8"/>
        <v>0.5027777777777778</v>
      </c>
      <c r="M14" s="89">
        <f t="shared" si="9"/>
        <v>0.5673611111111111</v>
      </c>
      <c r="N14" s="89">
        <f t="shared" si="10"/>
        <v>0.6124999999999999</v>
      </c>
      <c r="O14" s="89">
        <f t="shared" si="11"/>
        <v>0.6819444444444444</v>
      </c>
      <c r="P14" s="89">
        <f t="shared" si="12"/>
        <v>0.773611111111111</v>
      </c>
      <c r="Q14" s="103" t="s">
        <v>241</v>
      </c>
      <c r="R14" s="91" t="s">
        <v>241</v>
      </c>
      <c r="S14" s="80"/>
      <c r="T14" s="86" t="s">
        <v>247</v>
      </c>
      <c r="U14" s="81" t="s">
        <v>31</v>
      </c>
      <c r="V14" s="87">
        <v>1.6</v>
      </c>
      <c r="W14" s="87">
        <v>1.6</v>
      </c>
      <c r="X14" s="88">
        <f t="shared" si="13"/>
        <v>6.200000000000001</v>
      </c>
      <c r="Y14" s="89">
        <v>0.0020833333333333333</v>
      </c>
      <c r="Z14" s="89">
        <v>0.0020833333333333333</v>
      </c>
      <c r="AA14" s="89">
        <f t="shared" si="14"/>
        <v>0.008333333333333333</v>
      </c>
      <c r="AB14" s="89">
        <f t="shared" si="15"/>
        <v>0.2618055555555555</v>
      </c>
      <c r="AC14" s="89">
        <f t="shared" si="16"/>
        <v>0.3222222222222222</v>
      </c>
      <c r="AD14" s="89">
        <f t="shared" si="17"/>
        <v>0.3625</v>
      </c>
      <c r="AE14" s="89">
        <f t="shared" si="18"/>
        <v>0.44166666666666665</v>
      </c>
      <c r="AF14" s="89">
        <f t="shared" si="0"/>
        <v>0.5020833333333333</v>
      </c>
      <c r="AG14" s="89">
        <f t="shared" si="19"/>
        <v>0.5847222222222223</v>
      </c>
      <c r="AH14" s="89">
        <f t="shared" si="20"/>
        <v>0.6506944444444444</v>
      </c>
      <c r="AI14" s="89">
        <f t="shared" si="21"/>
        <v>0.6958333333333333</v>
      </c>
      <c r="AJ14" s="89">
        <v>0.7604166666666666</v>
      </c>
      <c r="AK14" s="89">
        <f t="shared" si="22"/>
        <v>0.8486111111111111</v>
      </c>
      <c r="AL14" s="103" t="s">
        <v>241</v>
      </c>
      <c r="AM14" s="103" t="s">
        <v>241</v>
      </c>
    </row>
    <row r="15" spans="1:39" ht="10.5">
      <c r="A15" s="86" t="s">
        <v>261</v>
      </c>
      <c r="B15" s="81" t="s">
        <v>40</v>
      </c>
      <c r="C15" s="87">
        <v>1.4</v>
      </c>
      <c r="D15" s="88">
        <f t="shared" si="1"/>
        <v>9.4</v>
      </c>
      <c r="E15" s="89">
        <v>0.001388888888888889</v>
      </c>
      <c r="F15" s="89">
        <f t="shared" si="2"/>
        <v>0.011111111111111112</v>
      </c>
      <c r="G15" s="89">
        <f t="shared" si="3"/>
        <v>0.1847222222222222</v>
      </c>
      <c r="H15" s="89">
        <f t="shared" si="4"/>
        <v>0.24374999999999994</v>
      </c>
      <c r="I15" s="89">
        <f t="shared" si="5"/>
        <v>0.28680555555555554</v>
      </c>
      <c r="J15" s="89">
        <f t="shared" si="6"/>
        <v>0.3618055555555555</v>
      </c>
      <c r="K15" s="89">
        <f t="shared" si="7"/>
        <v>0.4319444444444444</v>
      </c>
      <c r="L15" s="89">
        <f t="shared" si="8"/>
        <v>0.5041666666666667</v>
      </c>
      <c r="M15" s="89">
        <f t="shared" si="9"/>
        <v>0.56875</v>
      </c>
      <c r="N15" s="89">
        <f t="shared" si="10"/>
        <v>0.6138888888888888</v>
      </c>
      <c r="O15" s="89">
        <f t="shared" si="11"/>
        <v>0.6833333333333332</v>
      </c>
      <c r="P15" s="89">
        <f t="shared" si="12"/>
        <v>0.7749999999999999</v>
      </c>
      <c r="Q15" s="103" t="s">
        <v>241</v>
      </c>
      <c r="R15" s="91" t="s">
        <v>241</v>
      </c>
      <c r="S15" s="80"/>
      <c r="T15" s="86" t="s">
        <v>248</v>
      </c>
      <c r="U15" s="81" t="s">
        <v>31</v>
      </c>
      <c r="V15" s="87">
        <v>0.7</v>
      </c>
      <c r="W15" s="87">
        <v>0.7</v>
      </c>
      <c r="X15" s="88">
        <f t="shared" si="13"/>
        <v>6.900000000000001</v>
      </c>
      <c r="Y15" s="89">
        <v>0.001388888888888889</v>
      </c>
      <c r="Z15" s="89">
        <v>0.001388888888888889</v>
      </c>
      <c r="AA15" s="89">
        <f t="shared" si="14"/>
        <v>0.009722222222222222</v>
      </c>
      <c r="AB15" s="89">
        <f t="shared" si="15"/>
        <v>0.2631944444444444</v>
      </c>
      <c r="AC15" s="89">
        <f t="shared" si="16"/>
        <v>0.32361111111111107</v>
      </c>
      <c r="AD15" s="89">
        <f t="shared" si="17"/>
        <v>0.3638888888888889</v>
      </c>
      <c r="AE15" s="89">
        <f t="shared" si="18"/>
        <v>0.44305555555555554</v>
      </c>
      <c r="AF15" s="89">
        <f t="shared" si="0"/>
        <v>0.5034722222222222</v>
      </c>
      <c r="AG15" s="89">
        <f t="shared" si="19"/>
        <v>0.5861111111111111</v>
      </c>
      <c r="AH15" s="89">
        <f t="shared" si="20"/>
        <v>0.6520833333333332</v>
      </c>
      <c r="AI15" s="89">
        <f t="shared" si="21"/>
        <v>0.6972222222222222</v>
      </c>
      <c r="AJ15" s="89">
        <v>0.7618055555555555</v>
      </c>
      <c r="AK15" s="89">
        <f t="shared" si="22"/>
        <v>0.85</v>
      </c>
      <c r="AL15" s="103" t="s">
        <v>241</v>
      </c>
      <c r="AM15" s="103" t="s">
        <v>241</v>
      </c>
    </row>
    <row r="16" spans="1:39" ht="10.5">
      <c r="A16" s="86" t="s">
        <v>262</v>
      </c>
      <c r="B16" s="81" t="s">
        <v>40</v>
      </c>
      <c r="C16" s="87">
        <v>0.9</v>
      </c>
      <c r="D16" s="88">
        <f t="shared" si="1"/>
        <v>10.3</v>
      </c>
      <c r="E16" s="89">
        <v>0.001388888888888889</v>
      </c>
      <c r="F16" s="89">
        <f t="shared" si="2"/>
        <v>0.0125</v>
      </c>
      <c r="G16" s="89">
        <f t="shared" si="3"/>
        <v>0.1861111111111111</v>
      </c>
      <c r="H16" s="89">
        <f t="shared" si="4"/>
        <v>0.24513888888888882</v>
      </c>
      <c r="I16" s="89">
        <f t="shared" si="5"/>
        <v>0.2881944444444444</v>
      </c>
      <c r="J16" s="89">
        <f t="shared" si="6"/>
        <v>0.3631944444444444</v>
      </c>
      <c r="K16" s="89">
        <f t="shared" si="7"/>
        <v>0.4333333333333333</v>
      </c>
      <c r="L16" s="89">
        <f t="shared" si="8"/>
        <v>0.5055555555555555</v>
      </c>
      <c r="M16" s="89">
        <f t="shared" si="9"/>
        <v>0.5701388888888889</v>
      </c>
      <c r="N16" s="89">
        <f t="shared" si="10"/>
        <v>0.6152777777777777</v>
      </c>
      <c r="O16" s="89">
        <f t="shared" si="11"/>
        <v>0.6847222222222221</v>
      </c>
      <c r="P16" s="89">
        <f t="shared" si="12"/>
        <v>0.7763888888888888</v>
      </c>
      <c r="Q16" s="103" t="s">
        <v>241</v>
      </c>
      <c r="R16" s="91" t="s">
        <v>241</v>
      </c>
      <c r="S16" s="80"/>
      <c r="T16" s="86" t="s">
        <v>249</v>
      </c>
      <c r="U16" s="81" t="s">
        <v>31</v>
      </c>
      <c r="V16" s="87">
        <v>1.9</v>
      </c>
      <c r="W16" s="108" t="s">
        <v>241</v>
      </c>
      <c r="X16" s="88">
        <f t="shared" si="13"/>
        <v>8.8</v>
      </c>
      <c r="Y16" s="89">
        <v>0.0020833333333333333</v>
      </c>
      <c r="Z16" s="105">
        <v>0.003472222222222222</v>
      </c>
      <c r="AA16" s="89">
        <f t="shared" si="14"/>
        <v>0.011805555555555555</v>
      </c>
      <c r="AB16" s="89">
        <f t="shared" si="15"/>
        <v>0.2652777777777777</v>
      </c>
      <c r="AC16" s="89">
        <f t="shared" si="16"/>
        <v>0.3256944444444444</v>
      </c>
      <c r="AD16" s="89">
        <f t="shared" si="17"/>
        <v>0.3659722222222222</v>
      </c>
      <c r="AE16" s="89">
        <v>0.4465277777777778</v>
      </c>
      <c r="AF16" s="89">
        <f t="shared" si="0"/>
        <v>0.5055555555555555</v>
      </c>
      <c r="AG16" s="89">
        <f t="shared" si="19"/>
        <v>0.5881944444444445</v>
      </c>
      <c r="AH16" s="89">
        <f t="shared" si="20"/>
        <v>0.6541666666666666</v>
      </c>
      <c r="AI16" s="89">
        <f t="shared" si="21"/>
        <v>0.6993055555555555</v>
      </c>
      <c r="AJ16" s="105" t="s">
        <v>241</v>
      </c>
      <c r="AK16" s="89">
        <f t="shared" si="22"/>
        <v>0.8520833333333333</v>
      </c>
      <c r="AL16" s="103" t="s">
        <v>241</v>
      </c>
      <c r="AM16" s="103" t="s">
        <v>241</v>
      </c>
    </row>
    <row r="17" spans="1:39" ht="10.5">
      <c r="A17" s="86" t="s">
        <v>263</v>
      </c>
      <c r="B17" s="81" t="s">
        <v>40</v>
      </c>
      <c r="C17" s="87">
        <v>2.2</v>
      </c>
      <c r="D17" s="88">
        <f t="shared" si="1"/>
        <v>12.5</v>
      </c>
      <c r="E17" s="89">
        <v>0.0020833333333333333</v>
      </c>
      <c r="F17" s="89">
        <f t="shared" si="2"/>
        <v>0.014583333333333334</v>
      </c>
      <c r="G17" s="89">
        <f t="shared" si="3"/>
        <v>0.18819444444444441</v>
      </c>
      <c r="H17" s="89">
        <f t="shared" si="4"/>
        <v>0.24722222222222215</v>
      </c>
      <c r="I17" s="89">
        <f t="shared" si="5"/>
        <v>0.29027777777777775</v>
      </c>
      <c r="J17" s="89">
        <f t="shared" si="6"/>
        <v>0.3652777777777777</v>
      </c>
      <c r="K17" s="89">
        <f t="shared" si="7"/>
        <v>0.4354166666666666</v>
      </c>
      <c r="L17" s="89">
        <f t="shared" si="8"/>
        <v>0.5076388888888889</v>
      </c>
      <c r="M17" s="89">
        <f t="shared" si="9"/>
        <v>0.5722222222222222</v>
      </c>
      <c r="N17" s="89">
        <f t="shared" si="10"/>
        <v>0.617361111111111</v>
      </c>
      <c r="O17" s="89">
        <f t="shared" si="11"/>
        <v>0.6868055555555554</v>
      </c>
      <c r="P17" s="89">
        <f t="shared" si="12"/>
        <v>0.7784722222222221</v>
      </c>
      <c r="Q17" s="103" t="s">
        <v>241</v>
      </c>
      <c r="R17" s="91" t="s">
        <v>241</v>
      </c>
      <c r="S17" s="80"/>
      <c r="T17" s="86" t="s">
        <v>221</v>
      </c>
      <c r="U17" s="81" t="s">
        <v>32</v>
      </c>
      <c r="V17" s="87">
        <v>2.1</v>
      </c>
      <c r="W17" s="87">
        <v>4</v>
      </c>
      <c r="X17" s="88">
        <f t="shared" si="13"/>
        <v>10.9</v>
      </c>
      <c r="Y17" s="89">
        <v>0.0020833333333333333</v>
      </c>
      <c r="Z17" s="89">
        <v>0.004166666666666667</v>
      </c>
      <c r="AA17" s="89">
        <f t="shared" si="14"/>
        <v>0.013888888888888888</v>
      </c>
      <c r="AB17" s="89">
        <f t="shared" si="15"/>
        <v>0.26736111111111105</v>
      </c>
      <c r="AC17" s="89">
        <f t="shared" si="16"/>
        <v>0.3277777777777777</v>
      </c>
      <c r="AD17" s="89">
        <f t="shared" si="17"/>
        <v>0.3680555555555555</v>
      </c>
      <c r="AE17" s="89">
        <v>0.4479166666666667</v>
      </c>
      <c r="AF17" s="89">
        <f t="shared" si="0"/>
        <v>0.5076388888888889</v>
      </c>
      <c r="AG17" s="89">
        <f t="shared" si="19"/>
        <v>0.5902777777777778</v>
      </c>
      <c r="AH17" s="89">
        <f t="shared" si="20"/>
        <v>0.6562499999999999</v>
      </c>
      <c r="AI17" s="89">
        <f t="shared" si="21"/>
        <v>0.7013888888888888</v>
      </c>
      <c r="AJ17" s="89">
        <v>0.7659722222222222</v>
      </c>
      <c r="AK17" s="89">
        <f t="shared" si="22"/>
        <v>0.8541666666666666</v>
      </c>
      <c r="AL17" s="103" t="s">
        <v>241</v>
      </c>
      <c r="AM17" s="103">
        <v>40</v>
      </c>
    </row>
    <row r="18" spans="1:39" ht="10.5">
      <c r="A18" s="86" t="s">
        <v>188</v>
      </c>
      <c r="B18" s="81" t="s">
        <v>31</v>
      </c>
      <c r="C18" s="87">
        <v>2</v>
      </c>
      <c r="D18" s="88">
        <f t="shared" si="1"/>
        <v>14.5</v>
      </c>
      <c r="E18" s="89">
        <v>0.0020833333333333333</v>
      </c>
      <c r="F18" s="89">
        <f t="shared" si="2"/>
        <v>0.016666666666666666</v>
      </c>
      <c r="G18" s="89">
        <f t="shared" si="3"/>
        <v>0.19027777777777774</v>
      </c>
      <c r="H18" s="89">
        <f t="shared" si="4"/>
        <v>0.24930555555555547</v>
      </c>
      <c r="I18" s="89">
        <f t="shared" si="5"/>
        <v>0.29236111111111107</v>
      </c>
      <c r="J18" s="89">
        <f t="shared" si="6"/>
        <v>0.367361111111111</v>
      </c>
      <c r="K18" s="89">
        <f t="shared" si="7"/>
        <v>0.43749999999999994</v>
      </c>
      <c r="L18" s="89">
        <f t="shared" si="8"/>
        <v>0.5097222222222222</v>
      </c>
      <c r="M18" s="89">
        <f t="shared" si="9"/>
        <v>0.5743055555555555</v>
      </c>
      <c r="N18" s="89">
        <f t="shared" si="10"/>
        <v>0.6194444444444444</v>
      </c>
      <c r="O18" s="89">
        <f t="shared" si="11"/>
        <v>0.6888888888888888</v>
      </c>
      <c r="P18" s="89">
        <f t="shared" si="12"/>
        <v>0.7805555555555554</v>
      </c>
      <c r="Q18" s="103" t="s">
        <v>241</v>
      </c>
      <c r="R18" s="91" t="s">
        <v>241</v>
      </c>
      <c r="S18" s="80"/>
      <c r="T18" s="86" t="s">
        <v>198</v>
      </c>
      <c r="U18" s="81" t="s">
        <v>31</v>
      </c>
      <c r="V18" s="87">
        <v>3.7</v>
      </c>
      <c r="W18" s="87">
        <v>3.7</v>
      </c>
      <c r="X18" s="88">
        <f t="shared" si="13"/>
        <v>14.600000000000001</v>
      </c>
      <c r="Y18" s="89">
        <v>0.003472222222222222</v>
      </c>
      <c r="Z18" s="89">
        <v>0.003472222222222222</v>
      </c>
      <c r="AA18" s="89">
        <f t="shared" si="14"/>
        <v>0.017361111111111112</v>
      </c>
      <c r="AB18" s="89">
        <f t="shared" si="15"/>
        <v>0.27083333333333326</v>
      </c>
      <c r="AC18" s="89">
        <f t="shared" si="16"/>
        <v>0.33124999999999993</v>
      </c>
      <c r="AD18" s="89">
        <f t="shared" si="17"/>
        <v>0.37152777777777773</v>
      </c>
      <c r="AE18" s="89">
        <f t="shared" si="18"/>
        <v>0.4513888888888889</v>
      </c>
      <c r="AF18" s="89">
        <f t="shared" si="0"/>
        <v>0.5111111111111111</v>
      </c>
      <c r="AG18" s="89">
        <f t="shared" si="19"/>
        <v>0.59375</v>
      </c>
      <c r="AH18" s="89">
        <f t="shared" si="20"/>
        <v>0.6597222222222221</v>
      </c>
      <c r="AI18" s="89">
        <f t="shared" si="21"/>
        <v>0.704861111111111</v>
      </c>
      <c r="AJ18" s="89">
        <v>0.7694444444444444</v>
      </c>
      <c r="AK18" s="89">
        <f t="shared" si="22"/>
        <v>0.8576388888888888</v>
      </c>
      <c r="AL18" s="103">
        <v>44.400000000000006</v>
      </c>
      <c r="AM18" s="103">
        <v>44.400000000000006</v>
      </c>
    </row>
    <row r="19" spans="1:39" ht="10.5">
      <c r="A19" s="86" t="s">
        <v>189</v>
      </c>
      <c r="B19" s="81" t="s">
        <v>31</v>
      </c>
      <c r="C19" s="87">
        <v>1.7</v>
      </c>
      <c r="D19" s="88">
        <f t="shared" si="1"/>
        <v>16.2</v>
      </c>
      <c r="E19" s="89">
        <v>0.001388888888888889</v>
      </c>
      <c r="F19" s="89">
        <f t="shared" si="2"/>
        <v>0.018055555555555554</v>
      </c>
      <c r="G19" s="89">
        <f t="shared" si="3"/>
        <v>0.19166666666666662</v>
      </c>
      <c r="H19" s="89">
        <f t="shared" si="4"/>
        <v>0.2506944444444444</v>
      </c>
      <c r="I19" s="89">
        <f t="shared" si="5"/>
        <v>0.29374999999999996</v>
      </c>
      <c r="J19" s="89">
        <f t="shared" si="6"/>
        <v>0.3687499999999999</v>
      </c>
      <c r="K19" s="89">
        <f t="shared" si="7"/>
        <v>0.43888888888888883</v>
      </c>
      <c r="L19" s="89">
        <f t="shared" si="8"/>
        <v>0.5111111111111111</v>
      </c>
      <c r="M19" s="89">
        <f t="shared" si="9"/>
        <v>0.5756944444444444</v>
      </c>
      <c r="N19" s="89">
        <f t="shared" si="10"/>
        <v>0.6208333333333332</v>
      </c>
      <c r="O19" s="89">
        <f t="shared" si="11"/>
        <v>0.6902777777777777</v>
      </c>
      <c r="P19" s="89">
        <f t="shared" si="12"/>
        <v>0.7819444444444443</v>
      </c>
      <c r="Q19" s="103" t="s">
        <v>241</v>
      </c>
      <c r="R19" s="91"/>
      <c r="S19" s="80"/>
      <c r="T19" s="261" t="s">
        <v>322</v>
      </c>
      <c r="U19" s="81" t="s">
        <v>31</v>
      </c>
      <c r="V19" s="87">
        <v>1.3</v>
      </c>
      <c r="W19" s="87">
        <v>1.3</v>
      </c>
      <c r="X19" s="88">
        <f t="shared" si="13"/>
        <v>15.900000000000002</v>
      </c>
      <c r="Y19" s="89">
        <v>0.001388888888888889</v>
      </c>
      <c r="Z19" s="89">
        <v>0.001388888888888889</v>
      </c>
      <c r="AA19" s="89">
        <f t="shared" si="14"/>
        <v>0.01875</v>
      </c>
      <c r="AB19" s="89">
        <f t="shared" si="15"/>
        <v>0.27222222222222214</v>
      </c>
      <c r="AC19" s="89">
        <f t="shared" si="16"/>
        <v>0.3326388888888888</v>
      </c>
      <c r="AD19" s="89">
        <f t="shared" si="17"/>
        <v>0.3729166666666666</v>
      </c>
      <c r="AE19" s="89">
        <f t="shared" si="18"/>
        <v>0.4527777777777778</v>
      </c>
      <c r="AF19" s="89">
        <f t="shared" si="0"/>
        <v>0.5125</v>
      </c>
      <c r="AG19" s="89">
        <f t="shared" si="19"/>
        <v>0.5951388888888889</v>
      </c>
      <c r="AH19" s="89">
        <f t="shared" si="20"/>
        <v>0.661111111111111</v>
      </c>
      <c r="AI19" s="89">
        <f t="shared" si="21"/>
        <v>0.7062499999999999</v>
      </c>
      <c r="AJ19" s="89">
        <v>0.7708333333333334</v>
      </c>
      <c r="AK19" s="89"/>
      <c r="AL19" s="103"/>
      <c r="AM19" s="103"/>
    </row>
    <row r="20" spans="1:39" ht="10.5">
      <c r="A20" s="86" t="s">
        <v>190</v>
      </c>
      <c r="B20" s="81" t="s">
        <v>31</v>
      </c>
      <c r="C20" s="87">
        <v>1.2</v>
      </c>
      <c r="D20" s="88">
        <f t="shared" si="1"/>
        <v>17.4</v>
      </c>
      <c r="E20" s="89">
        <v>0.001388888888888889</v>
      </c>
      <c r="F20" s="89">
        <f t="shared" si="2"/>
        <v>0.01944444444444444</v>
      </c>
      <c r="G20" s="89">
        <f t="shared" si="3"/>
        <v>0.1930555555555555</v>
      </c>
      <c r="H20" s="89">
        <f t="shared" si="4"/>
        <v>0.25208333333333327</v>
      </c>
      <c r="I20" s="89">
        <f t="shared" si="5"/>
        <v>0.29513888888888884</v>
      </c>
      <c r="J20" s="89">
        <f t="shared" si="6"/>
        <v>0.3701388888888888</v>
      </c>
      <c r="K20" s="89">
        <f t="shared" si="7"/>
        <v>0.4402777777777777</v>
      </c>
      <c r="L20" s="89">
        <f t="shared" si="8"/>
        <v>0.5125</v>
      </c>
      <c r="M20" s="89">
        <f t="shared" si="9"/>
        <v>0.5770833333333333</v>
      </c>
      <c r="N20" s="89">
        <f t="shared" si="10"/>
        <v>0.6222222222222221</v>
      </c>
      <c r="O20" s="89">
        <f t="shared" si="11"/>
        <v>0.6916666666666665</v>
      </c>
      <c r="P20" s="89">
        <f t="shared" si="12"/>
        <v>0.7833333333333332</v>
      </c>
      <c r="Q20" s="103" t="s">
        <v>241</v>
      </c>
      <c r="R20" s="91" t="s">
        <v>241</v>
      </c>
      <c r="S20" s="80"/>
      <c r="T20" s="86" t="s">
        <v>197</v>
      </c>
      <c r="U20" s="81" t="s">
        <v>31</v>
      </c>
      <c r="V20" s="87">
        <v>0.5</v>
      </c>
      <c r="W20" s="87">
        <v>0.5</v>
      </c>
      <c r="X20" s="88">
        <f t="shared" si="13"/>
        <v>16.400000000000002</v>
      </c>
      <c r="Y20" s="89">
        <v>0.0006944444444444445</v>
      </c>
      <c r="Z20" s="89">
        <v>0.0006944444444444445</v>
      </c>
      <c r="AA20" s="89">
        <f t="shared" si="14"/>
        <v>0.019444444444444445</v>
      </c>
      <c r="AB20" s="89">
        <f t="shared" si="15"/>
        <v>0.2729166666666666</v>
      </c>
      <c r="AC20" s="89">
        <f t="shared" si="16"/>
        <v>0.33333333333333326</v>
      </c>
      <c r="AD20" s="89">
        <f t="shared" si="17"/>
        <v>0.37361111111111106</v>
      </c>
      <c r="AE20" s="89">
        <f t="shared" si="18"/>
        <v>0.4534722222222222</v>
      </c>
      <c r="AF20" s="89">
        <f t="shared" si="0"/>
        <v>0.5131944444444444</v>
      </c>
      <c r="AG20" s="89">
        <f t="shared" si="19"/>
        <v>0.5958333333333333</v>
      </c>
      <c r="AH20" s="89">
        <f t="shared" si="20"/>
        <v>0.6618055555555554</v>
      </c>
      <c r="AI20" s="89">
        <f t="shared" si="21"/>
        <v>0.7069444444444444</v>
      </c>
      <c r="AJ20" s="89">
        <v>0.7715277777777777</v>
      </c>
      <c r="AK20" s="89">
        <f>AK18+Y20</f>
        <v>0.8583333333333333</v>
      </c>
      <c r="AL20" s="103" t="s">
        <v>241</v>
      </c>
      <c r="AM20" s="103" t="s">
        <v>241</v>
      </c>
    </row>
    <row r="21" spans="1:39" ht="10.5">
      <c r="A21" s="86" t="s">
        <v>191</v>
      </c>
      <c r="B21" s="81" t="s">
        <v>31</v>
      </c>
      <c r="C21" s="87">
        <v>1</v>
      </c>
      <c r="D21" s="88">
        <f t="shared" si="1"/>
        <v>18.4</v>
      </c>
      <c r="E21" s="89">
        <v>0.001388888888888889</v>
      </c>
      <c r="F21" s="89">
        <f t="shared" si="2"/>
        <v>0.02083333333333333</v>
      </c>
      <c r="G21" s="89">
        <f t="shared" si="3"/>
        <v>0.1944444444444444</v>
      </c>
      <c r="H21" s="89">
        <f t="shared" si="4"/>
        <v>0.25347222222222215</v>
      </c>
      <c r="I21" s="89">
        <f t="shared" si="5"/>
        <v>0.2965277777777777</v>
      </c>
      <c r="J21" s="89">
        <f t="shared" si="6"/>
        <v>0.3715277777777777</v>
      </c>
      <c r="K21" s="89">
        <f t="shared" si="7"/>
        <v>0.4416666666666666</v>
      </c>
      <c r="L21" s="89">
        <f t="shared" si="8"/>
        <v>0.5138888888888888</v>
      </c>
      <c r="M21" s="89">
        <f t="shared" si="9"/>
        <v>0.5784722222222222</v>
      </c>
      <c r="N21" s="89">
        <f t="shared" si="10"/>
        <v>0.623611111111111</v>
      </c>
      <c r="O21" s="89">
        <f t="shared" si="11"/>
        <v>0.6930555555555554</v>
      </c>
      <c r="P21" s="89">
        <f t="shared" si="12"/>
        <v>0.7847222222222221</v>
      </c>
      <c r="Q21" s="103" t="s">
        <v>241</v>
      </c>
      <c r="R21" s="91" t="s">
        <v>241</v>
      </c>
      <c r="S21" s="80"/>
      <c r="T21" s="86" t="s">
        <v>196</v>
      </c>
      <c r="U21" s="81" t="s">
        <v>32</v>
      </c>
      <c r="V21" s="87">
        <v>1.7</v>
      </c>
      <c r="W21" s="87">
        <v>1.7</v>
      </c>
      <c r="X21" s="88">
        <f t="shared" si="13"/>
        <v>18.1</v>
      </c>
      <c r="Y21" s="89">
        <v>0.001388888888888889</v>
      </c>
      <c r="Z21" s="89">
        <v>0.001388888888888889</v>
      </c>
      <c r="AA21" s="89">
        <f t="shared" si="14"/>
        <v>0.020833333333333332</v>
      </c>
      <c r="AB21" s="89">
        <f t="shared" si="15"/>
        <v>0.27430555555555547</v>
      </c>
      <c r="AC21" s="89">
        <f t="shared" si="16"/>
        <v>0.33472222222222214</v>
      </c>
      <c r="AD21" s="89">
        <f t="shared" si="17"/>
        <v>0.37499999999999994</v>
      </c>
      <c r="AE21" s="89">
        <f t="shared" si="18"/>
        <v>0.4548611111111111</v>
      </c>
      <c r="AF21" s="89">
        <f t="shared" si="0"/>
        <v>0.5145833333333333</v>
      </c>
      <c r="AG21" s="89">
        <f t="shared" si="19"/>
        <v>0.5972222222222222</v>
      </c>
      <c r="AH21" s="89">
        <f t="shared" si="20"/>
        <v>0.6631944444444443</v>
      </c>
      <c r="AI21" s="89">
        <f t="shared" si="21"/>
        <v>0.7083333333333333</v>
      </c>
      <c r="AJ21" s="89">
        <v>0.7729166666666666</v>
      </c>
      <c r="AK21" s="89">
        <f t="shared" si="22"/>
        <v>0.8597222222222222</v>
      </c>
      <c r="AL21" s="103" t="s">
        <v>241</v>
      </c>
      <c r="AM21" s="103" t="s">
        <v>241</v>
      </c>
    </row>
    <row r="22" spans="1:39" ht="10.5">
      <c r="A22" s="86" t="s">
        <v>200</v>
      </c>
      <c r="B22" s="81" t="s">
        <v>31</v>
      </c>
      <c r="C22" s="87">
        <v>1.9</v>
      </c>
      <c r="D22" s="88">
        <f t="shared" si="1"/>
        <v>20.299999999999997</v>
      </c>
      <c r="E22" s="89">
        <v>0.0020833333333333333</v>
      </c>
      <c r="F22" s="89">
        <f t="shared" si="2"/>
        <v>0.02291666666666666</v>
      </c>
      <c r="G22" s="89">
        <f t="shared" si="3"/>
        <v>0.19652777777777772</v>
      </c>
      <c r="H22" s="89">
        <f t="shared" si="4"/>
        <v>0.2555555555555555</v>
      </c>
      <c r="I22" s="89">
        <f t="shared" si="5"/>
        <v>0.29861111111111105</v>
      </c>
      <c r="J22" s="89">
        <f t="shared" si="6"/>
        <v>0.373611111111111</v>
      </c>
      <c r="K22" s="89">
        <f t="shared" si="7"/>
        <v>0.4437499999999999</v>
      </c>
      <c r="L22" s="89">
        <f t="shared" si="8"/>
        <v>0.5159722222222222</v>
      </c>
      <c r="M22" s="89">
        <f t="shared" si="9"/>
        <v>0.5805555555555555</v>
      </c>
      <c r="N22" s="89">
        <f t="shared" si="10"/>
        <v>0.6256944444444443</v>
      </c>
      <c r="O22" s="89">
        <f t="shared" si="11"/>
        <v>0.6951388888888888</v>
      </c>
      <c r="P22" s="89">
        <f t="shared" si="12"/>
        <v>0.7868055555555554</v>
      </c>
      <c r="Q22" s="103" t="s">
        <v>241</v>
      </c>
      <c r="R22" s="91" t="s">
        <v>241</v>
      </c>
      <c r="S22" s="80"/>
      <c r="T22" s="86" t="s">
        <v>320</v>
      </c>
      <c r="U22" s="81" t="s">
        <v>32</v>
      </c>
      <c r="V22" s="87">
        <v>1.3</v>
      </c>
      <c r="W22" s="87">
        <v>1.3</v>
      </c>
      <c r="X22" s="88">
        <f t="shared" si="13"/>
        <v>19.400000000000002</v>
      </c>
      <c r="Y22" s="89">
        <v>0.001388888888888889</v>
      </c>
      <c r="Z22" s="89">
        <v>0.001388888888888889</v>
      </c>
      <c r="AA22" s="89">
        <f t="shared" si="14"/>
        <v>0.02222222222222222</v>
      </c>
      <c r="AB22" s="89">
        <f t="shared" si="15"/>
        <v>0.27569444444444435</v>
      </c>
      <c r="AC22" s="89">
        <f t="shared" si="16"/>
        <v>0.336111111111111</v>
      </c>
      <c r="AD22" s="89">
        <f t="shared" si="17"/>
        <v>0.37638888888888883</v>
      </c>
      <c r="AE22" s="89">
        <f t="shared" si="18"/>
        <v>0.45625</v>
      </c>
      <c r="AF22" s="89">
        <f t="shared" si="0"/>
        <v>0.5159722222222222</v>
      </c>
      <c r="AG22" s="89">
        <f t="shared" si="19"/>
        <v>0.5986111111111111</v>
      </c>
      <c r="AH22" s="89">
        <f t="shared" si="20"/>
        <v>0.6645833333333332</v>
      </c>
      <c r="AI22" s="89">
        <f t="shared" si="21"/>
        <v>0.7097222222222221</v>
      </c>
      <c r="AJ22" s="89">
        <v>0.7743055555555555</v>
      </c>
      <c r="AK22" s="89">
        <f t="shared" si="22"/>
        <v>0.861111111111111</v>
      </c>
      <c r="AL22" s="103" t="s">
        <v>241</v>
      </c>
      <c r="AM22" s="103" t="s">
        <v>241</v>
      </c>
    </row>
    <row r="23" spans="1:39" ht="10.5">
      <c r="A23" s="86" t="s">
        <v>192</v>
      </c>
      <c r="B23" s="81" t="s">
        <v>31</v>
      </c>
      <c r="C23" s="87">
        <v>0.7</v>
      </c>
      <c r="D23" s="88">
        <f t="shared" si="1"/>
        <v>20.999999999999996</v>
      </c>
      <c r="E23" s="89">
        <v>0.001388888888888889</v>
      </c>
      <c r="F23" s="89">
        <f t="shared" si="2"/>
        <v>0.02430555555555555</v>
      </c>
      <c r="G23" s="89">
        <f t="shared" si="3"/>
        <v>0.1979166666666666</v>
      </c>
      <c r="H23" s="89">
        <f t="shared" si="4"/>
        <v>0.25694444444444436</v>
      </c>
      <c r="I23" s="89">
        <f t="shared" si="5"/>
        <v>0.29999999999999993</v>
      </c>
      <c r="J23" s="89">
        <f t="shared" si="6"/>
        <v>0.3749999999999999</v>
      </c>
      <c r="K23" s="89">
        <f t="shared" si="7"/>
        <v>0.4451388888888888</v>
      </c>
      <c r="L23" s="89">
        <f t="shared" si="8"/>
        <v>0.517361111111111</v>
      </c>
      <c r="M23" s="89">
        <f t="shared" si="9"/>
        <v>0.5819444444444444</v>
      </c>
      <c r="N23" s="89">
        <f t="shared" si="10"/>
        <v>0.6270833333333332</v>
      </c>
      <c r="O23" s="89">
        <f t="shared" si="11"/>
        <v>0.6965277777777776</v>
      </c>
      <c r="P23" s="89">
        <f t="shared" si="12"/>
        <v>0.7881944444444443</v>
      </c>
      <c r="Q23" s="103" t="s">
        <v>241</v>
      </c>
      <c r="R23" s="91"/>
      <c r="S23" s="80"/>
      <c r="T23" s="261" t="s">
        <v>316</v>
      </c>
      <c r="U23" s="81" t="s">
        <v>31</v>
      </c>
      <c r="V23" s="87">
        <v>0.2</v>
      </c>
      <c r="W23" s="87">
        <v>0.2</v>
      </c>
      <c r="X23" s="88">
        <f t="shared" si="13"/>
        <v>19.6</v>
      </c>
      <c r="Y23" s="89">
        <v>0.0006944444444444445</v>
      </c>
      <c r="Z23" s="89">
        <v>0.0006944444444444445</v>
      </c>
      <c r="AA23" s="89">
        <f t="shared" si="14"/>
        <v>0.022916666666666665</v>
      </c>
      <c r="AB23" s="89">
        <f t="shared" si="15"/>
        <v>0.2763888888888888</v>
      </c>
      <c r="AC23" s="89">
        <f t="shared" si="16"/>
        <v>0.33680555555555547</v>
      </c>
      <c r="AD23" s="89">
        <f t="shared" si="17"/>
        <v>0.37708333333333327</v>
      </c>
      <c r="AE23" s="89">
        <f t="shared" si="18"/>
        <v>0.45694444444444443</v>
      </c>
      <c r="AF23" s="89">
        <f t="shared" si="0"/>
        <v>0.5166666666666666</v>
      </c>
      <c r="AG23" s="89">
        <f t="shared" si="19"/>
        <v>0.5993055555555555</v>
      </c>
      <c r="AH23" s="89">
        <f t="shared" si="20"/>
        <v>0.6652777777777776</v>
      </c>
      <c r="AI23" s="89">
        <f t="shared" si="21"/>
        <v>0.7104166666666666</v>
      </c>
      <c r="AJ23" s="89">
        <v>0.775</v>
      </c>
      <c r="AK23" s="89"/>
      <c r="AL23" s="103" t="s">
        <v>241</v>
      </c>
      <c r="AM23" s="103" t="s">
        <v>241</v>
      </c>
    </row>
    <row r="24" spans="1:39" ht="10.5">
      <c r="A24" s="86" t="s">
        <v>193</v>
      </c>
      <c r="B24" s="81" t="s">
        <v>31</v>
      </c>
      <c r="C24" s="87">
        <v>1.7</v>
      </c>
      <c r="D24" s="88">
        <f t="shared" si="1"/>
        <v>22.699999999999996</v>
      </c>
      <c r="E24" s="89">
        <v>0.001388888888888889</v>
      </c>
      <c r="F24" s="89">
        <f t="shared" si="2"/>
        <v>0.025694444444444436</v>
      </c>
      <c r="G24" s="89">
        <f t="shared" si="3"/>
        <v>0.19930555555555549</v>
      </c>
      <c r="H24" s="89">
        <f t="shared" si="4"/>
        <v>0.25833333333333325</v>
      </c>
      <c r="I24" s="89">
        <f t="shared" si="5"/>
        <v>0.3013888888888888</v>
      </c>
      <c r="J24" s="89">
        <f t="shared" si="6"/>
        <v>0.3763888888888888</v>
      </c>
      <c r="K24" s="89">
        <f t="shared" si="7"/>
        <v>0.4465277777777777</v>
      </c>
      <c r="L24" s="89">
        <f t="shared" si="8"/>
        <v>0.5187499999999999</v>
      </c>
      <c r="M24" s="89">
        <f t="shared" si="9"/>
        <v>0.5833333333333333</v>
      </c>
      <c r="N24" s="89">
        <f t="shared" si="10"/>
        <v>0.6284722222222221</v>
      </c>
      <c r="O24" s="89">
        <f t="shared" si="11"/>
        <v>0.6979166666666665</v>
      </c>
      <c r="P24" s="89">
        <f t="shared" si="12"/>
        <v>0.7895833333333332</v>
      </c>
      <c r="Q24" s="103" t="s">
        <v>241</v>
      </c>
      <c r="R24" s="91" t="s">
        <v>241</v>
      </c>
      <c r="S24" s="80"/>
      <c r="T24" s="86" t="s">
        <v>317</v>
      </c>
      <c r="U24" s="81" t="s">
        <v>31</v>
      </c>
      <c r="V24" s="87">
        <v>1.6</v>
      </c>
      <c r="W24" s="87">
        <v>1.6</v>
      </c>
      <c r="X24" s="88">
        <f t="shared" si="13"/>
        <v>21.200000000000003</v>
      </c>
      <c r="Y24" s="89">
        <v>0.001388888888888889</v>
      </c>
      <c r="Z24" s="89">
        <v>0.001388888888888889</v>
      </c>
      <c r="AA24" s="89">
        <f t="shared" si="14"/>
        <v>0.024305555555555552</v>
      </c>
      <c r="AB24" s="89">
        <f t="shared" si="15"/>
        <v>0.2777777777777777</v>
      </c>
      <c r="AC24" s="89">
        <f t="shared" si="16"/>
        <v>0.33819444444444435</v>
      </c>
      <c r="AD24" s="89">
        <f t="shared" si="17"/>
        <v>0.37847222222222215</v>
      </c>
      <c r="AE24" s="89">
        <f t="shared" si="18"/>
        <v>0.4583333333333333</v>
      </c>
      <c r="AF24" s="89">
        <f t="shared" si="0"/>
        <v>0.5180555555555555</v>
      </c>
      <c r="AG24" s="89">
        <f t="shared" si="19"/>
        <v>0.6006944444444444</v>
      </c>
      <c r="AH24" s="89">
        <f t="shared" si="20"/>
        <v>0.6666666666666665</v>
      </c>
      <c r="AI24" s="89">
        <f t="shared" si="21"/>
        <v>0.7118055555555555</v>
      </c>
      <c r="AJ24" s="89">
        <v>0.7763888888888888</v>
      </c>
      <c r="AK24" s="89">
        <f>AK22+Y24</f>
        <v>0.8624999999999999</v>
      </c>
      <c r="AL24" s="103" t="s">
        <v>241</v>
      </c>
      <c r="AM24" s="103" t="s">
        <v>241</v>
      </c>
    </row>
    <row r="25" spans="1:39" ht="10.5">
      <c r="A25" s="86" t="s">
        <v>203</v>
      </c>
      <c r="B25" s="81" t="s">
        <v>32</v>
      </c>
      <c r="C25" s="87">
        <v>1.5</v>
      </c>
      <c r="D25" s="88">
        <f t="shared" si="1"/>
        <v>24.199999999999996</v>
      </c>
      <c r="E25" s="89">
        <v>0.001388888888888889</v>
      </c>
      <c r="F25" s="89">
        <f t="shared" si="2"/>
        <v>0.027083333333333324</v>
      </c>
      <c r="G25" s="89">
        <f t="shared" si="3"/>
        <v>0.20069444444444437</v>
      </c>
      <c r="H25" s="89">
        <f t="shared" si="4"/>
        <v>0.25972222222222213</v>
      </c>
      <c r="I25" s="89">
        <f t="shared" si="5"/>
        <v>0.3027777777777777</v>
      </c>
      <c r="J25" s="89">
        <f t="shared" si="6"/>
        <v>0.37777777777777766</v>
      </c>
      <c r="K25" s="89">
        <f t="shared" si="7"/>
        <v>0.4479166666666666</v>
      </c>
      <c r="L25" s="89">
        <f t="shared" si="8"/>
        <v>0.5201388888888888</v>
      </c>
      <c r="M25" s="89">
        <f t="shared" si="9"/>
        <v>0.5847222222222221</v>
      </c>
      <c r="N25" s="89">
        <f t="shared" si="10"/>
        <v>0.629861111111111</v>
      </c>
      <c r="O25" s="89">
        <f t="shared" si="11"/>
        <v>0.6993055555555554</v>
      </c>
      <c r="P25" s="89">
        <f t="shared" si="12"/>
        <v>0.7909722222222221</v>
      </c>
      <c r="Q25" s="103" t="s">
        <v>241</v>
      </c>
      <c r="R25" s="91" t="s">
        <v>241</v>
      </c>
      <c r="S25" s="80"/>
      <c r="T25" s="86" t="s">
        <v>319</v>
      </c>
      <c r="U25" s="81" t="s">
        <v>202</v>
      </c>
      <c r="V25" s="87">
        <v>1.4</v>
      </c>
      <c r="W25" s="87">
        <v>1.4</v>
      </c>
      <c r="X25" s="88">
        <f t="shared" si="13"/>
        <v>22.6</v>
      </c>
      <c r="Y25" s="89">
        <v>0.0020833333333333333</v>
      </c>
      <c r="Z25" s="89">
        <v>0.0020833333333333333</v>
      </c>
      <c r="AA25" s="89">
        <f t="shared" si="14"/>
        <v>0.026388888888888885</v>
      </c>
      <c r="AB25" s="89">
        <f t="shared" si="15"/>
        <v>0.279861111111111</v>
      </c>
      <c r="AC25" s="89">
        <f t="shared" si="16"/>
        <v>0.3402777777777777</v>
      </c>
      <c r="AD25" s="89">
        <f t="shared" si="17"/>
        <v>0.3805555555555555</v>
      </c>
      <c r="AE25" s="89">
        <f t="shared" si="18"/>
        <v>0.46041666666666664</v>
      </c>
      <c r="AF25" s="89">
        <f t="shared" si="0"/>
        <v>0.5201388888888888</v>
      </c>
      <c r="AG25" s="89">
        <f t="shared" si="19"/>
        <v>0.6027777777777777</v>
      </c>
      <c r="AH25" s="89">
        <f t="shared" si="20"/>
        <v>0.6687499999999998</v>
      </c>
      <c r="AI25" s="89">
        <f t="shared" si="21"/>
        <v>0.7138888888888888</v>
      </c>
      <c r="AJ25" s="89">
        <v>0.7784722222222221</v>
      </c>
      <c r="AK25" s="89">
        <f t="shared" si="22"/>
        <v>0.8645833333333333</v>
      </c>
      <c r="AL25" s="103" t="s">
        <v>241</v>
      </c>
      <c r="AM25" s="103" t="s">
        <v>241</v>
      </c>
    </row>
    <row r="26" spans="1:39" ht="10.5">
      <c r="A26" s="86" t="s">
        <v>204</v>
      </c>
      <c r="B26" s="81" t="s">
        <v>32</v>
      </c>
      <c r="C26" s="87">
        <v>2</v>
      </c>
      <c r="D26" s="88">
        <f t="shared" si="1"/>
        <v>26.199999999999996</v>
      </c>
      <c r="E26" s="89">
        <v>0.0020833333333333333</v>
      </c>
      <c r="F26" s="89">
        <f t="shared" si="2"/>
        <v>0.029166666666666657</v>
      </c>
      <c r="G26" s="89">
        <f t="shared" si="3"/>
        <v>0.2027777777777777</v>
      </c>
      <c r="H26" s="89">
        <f t="shared" si="4"/>
        <v>0.26180555555555546</v>
      </c>
      <c r="I26" s="89">
        <f t="shared" si="5"/>
        <v>0.304861111111111</v>
      </c>
      <c r="J26" s="89">
        <f t="shared" si="6"/>
        <v>0.379861111111111</v>
      </c>
      <c r="K26" s="89">
        <f t="shared" si="7"/>
        <v>0.4499999999999999</v>
      </c>
      <c r="L26" s="89">
        <f t="shared" si="8"/>
        <v>0.5222222222222221</v>
      </c>
      <c r="M26" s="89">
        <f t="shared" si="9"/>
        <v>0.5868055555555555</v>
      </c>
      <c r="N26" s="89">
        <f t="shared" si="10"/>
        <v>0.6319444444444443</v>
      </c>
      <c r="O26" s="89">
        <f t="shared" si="11"/>
        <v>0.7013888888888887</v>
      </c>
      <c r="P26" s="89">
        <f t="shared" si="12"/>
        <v>0.7930555555555554</v>
      </c>
      <c r="Q26" s="103" t="s">
        <v>241</v>
      </c>
      <c r="R26" s="91" t="s">
        <v>241</v>
      </c>
      <c r="S26" s="80"/>
      <c r="T26" s="86" t="s">
        <v>218</v>
      </c>
      <c r="U26" s="81" t="s">
        <v>31</v>
      </c>
      <c r="V26" s="87">
        <v>1</v>
      </c>
      <c r="W26" s="87">
        <v>1</v>
      </c>
      <c r="X26" s="88">
        <f t="shared" si="13"/>
        <v>23.6</v>
      </c>
      <c r="Y26" s="89">
        <v>0.001388888888888889</v>
      </c>
      <c r="Z26" s="89">
        <v>0.001388888888888889</v>
      </c>
      <c r="AA26" s="89">
        <f t="shared" si="14"/>
        <v>0.027777777777777773</v>
      </c>
      <c r="AB26" s="89">
        <f t="shared" si="15"/>
        <v>0.2812499999999999</v>
      </c>
      <c r="AC26" s="89">
        <f t="shared" si="16"/>
        <v>0.34166666666666656</v>
      </c>
      <c r="AD26" s="89">
        <f t="shared" si="17"/>
        <v>0.38194444444444436</v>
      </c>
      <c r="AE26" s="89">
        <f t="shared" si="18"/>
        <v>0.4618055555555555</v>
      </c>
      <c r="AF26" s="89">
        <f t="shared" si="0"/>
        <v>0.5215277777777777</v>
      </c>
      <c r="AG26" s="89">
        <f t="shared" si="19"/>
        <v>0.6041666666666666</v>
      </c>
      <c r="AH26" s="89">
        <f t="shared" si="20"/>
        <v>0.6701388888888887</v>
      </c>
      <c r="AI26" s="89">
        <f t="shared" si="21"/>
        <v>0.7152777777777777</v>
      </c>
      <c r="AJ26" s="89">
        <v>0.779861111111111</v>
      </c>
      <c r="AK26" s="89">
        <f t="shared" si="22"/>
        <v>0.8659722222222221</v>
      </c>
      <c r="AL26" s="103" t="s">
        <v>241</v>
      </c>
      <c r="AM26" s="103" t="s">
        <v>241</v>
      </c>
    </row>
    <row r="27" spans="1:39" ht="10.5">
      <c r="A27" s="86" t="s">
        <v>194</v>
      </c>
      <c r="B27" s="81" t="s">
        <v>202</v>
      </c>
      <c r="C27" s="87">
        <v>3.1</v>
      </c>
      <c r="D27" s="88">
        <f t="shared" si="1"/>
        <v>29.299999999999997</v>
      </c>
      <c r="E27" s="89">
        <v>0.003472222222222222</v>
      </c>
      <c r="F27" s="89">
        <f t="shared" si="2"/>
        <v>0.03263888888888888</v>
      </c>
      <c r="G27" s="89">
        <f t="shared" si="3"/>
        <v>0.2062499999999999</v>
      </c>
      <c r="H27" s="89">
        <f t="shared" si="4"/>
        <v>0.26527777777777767</v>
      </c>
      <c r="I27" s="89">
        <f t="shared" si="5"/>
        <v>0.30833333333333324</v>
      </c>
      <c r="J27" s="89">
        <f t="shared" si="6"/>
        <v>0.3833333333333332</v>
      </c>
      <c r="K27" s="89">
        <f t="shared" si="7"/>
        <v>0.4534722222222221</v>
      </c>
      <c r="L27" s="89">
        <f t="shared" si="8"/>
        <v>0.5256944444444444</v>
      </c>
      <c r="M27" s="89">
        <f t="shared" si="9"/>
        <v>0.5902777777777777</v>
      </c>
      <c r="N27" s="89">
        <f t="shared" si="10"/>
        <v>0.6354166666666665</v>
      </c>
      <c r="O27" s="89">
        <f t="shared" si="11"/>
        <v>0.7048611111111109</v>
      </c>
      <c r="P27" s="89">
        <f t="shared" si="12"/>
        <v>0.7965277777777776</v>
      </c>
      <c r="Q27" s="103">
        <v>37.2</v>
      </c>
      <c r="R27" s="91" t="s">
        <v>241</v>
      </c>
      <c r="S27" s="80"/>
      <c r="T27" s="86" t="s">
        <v>318</v>
      </c>
      <c r="U27" s="81" t="s">
        <v>202</v>
      </c>
      <c r="V27" s="87">
        <v>3.3</v>
      </c>
      <c r="W27" s="87">
        <v>3.3</v>
      </c>
      <c r="X27" s="88">
        <f t="shared" si="13"/>
        <v>26.900000000000002</v>
      </c>
      <c r="Y27" s="89">
        <v>0.003472222222222222</v>
      </c>
      <c r="Z27" s="89">
        <v>0.003472222222222222</v>
      </c>
      <c r="AA27" s="89">
        <f t="shared" si="14"/>
        <v>0.031249999999999993</v>
      </c>
      <c r="AB27" s="89">
        <f t="shared" si="15"/>
        <v>0.2847222222222221</v>
      </c>
      <c r="AC27" s="89">
        <f t="shared" si="16"/>
        <v>0.3451388888888888</v>
      </c>
      <c r="AD27" s="89">
        <f t="shared" si="17"/>
        <v>0.3854166666666666</v>
      </c>
      <c r="AE27" s="89">
        <f t="shared" si="18"/>
        <v>0.46527777777777773</v>
      </c>
      <c r="AF27" s="89">
        <f t="shared" si="0"/>
        <v>0.5249999999999999</v>
      </c>
      <c r="AG27" s="89">
        <f t="shared" si="19"/>
        <v>0.6076388888888888</v>
      </c>
      <c r="AH27" s="89">
        <f t="shared" si="20"/>
        <v>0.6736111111111109</v>
      </c>
      <c r="AI27" s="89">
        <f t="shared" si="21"/>
        <v>0.7187499999999999</v>
      </c>
      <c r="AJ27" s="89">
        <v>0.7833333333333332</v>
      </c>
      <c r="AK27" s="89">
        <f t="shared" si="22"/>
        <v>0.8694444444444444</v>
      </c>
      <c r="AL27" s="103">
        <v>39.6</v>
      </c>
      <c r="AM27" s="103">
        <v>39.6</v>
      </c>
    </row>
    <row r="28" spans="1:39" ht="10.5">
      <c r="A28" s="86" t="s">
        <v>219</v>
      </c>
      <c r="B28" s="81" t="s">
        <v>31</v>
      </c>
      <c r="C28" s="87">
        <v>3.3</v>
      </c>
      <c r="D28" s="88">
        <f t="shared" si="1"/>
        <v>32.599999999999994</v>
      </c>
      <c r="E28" s="89">
        <v>0.003472222222222222</v>
      </c>
      <c r="F28" s="89">
        <f t="shared" si="2"/>
        <v>0.0361111111111111</v>
      </c>
      <c r="G28" s="89">
        <f t="shared" si="3"/>
        <v>0.20972222222222212</v>
      </c>
      <c r="H28" s="89">
        <f t="shared" si="4"/>
        <v>0.2687499999999999</v>
      </c>
      <c r="I28" s="89">
        <f t="shared" si="5"/>
        <v>0.31180555555555545</v>
      </c>
      <c r="J28" s="89">
        <f t="shared" si="6"/>
        <v>0.3868055555555554</v>
      </c>
      <c r="K28" s="89">
        <f t="shared" si="7"/>
        <v>0.4569444444444443</v>
      </c>
      <c r="L28" s="89">
        <f t="shared" si="8"/>
        <v>0.5291666666666666</v>
      </c>
      <c r="M28" s="89">
        <f t="shared" si="9"/>
        <v>0.5937499999999999</v>
      </c>
      <c r="N28" s="89">
        <f t="shared" si="10"/>
        <v>0.6388888888888887</v>
      </c>
      <c r="O28" s="89">
        <f t="shared" si="11"/>
        <v>0.7083333333333331</v>
      </c>
      <c r="P28" s="89">
        <f t="shared" si="12"/>
        <v>0.7999999999999998</v>
      </c>
      <c r="Q28" s="103">
        <v>39.6</v>
      </c>
      <c r="R28" s="91" t="s">
        <v>241</v>
      </c>
      <c r="S28" s="80"/>
      <c r="T28" s="86" t="s">
        <v>222</v>
      </c>
      <c r="U28" s="81" t="s">
        <v>32</v>
      </c>
      <c r="V28" s="87">
        <v>3.1</v>
      </c>
      <c r="W28" s="87">
        <v>3.1</v>
      </c>
      <c r="X28" s="88">
        <f t="shared" si="13"/>
        <v>30.000000000000004</v>
      </c>
      <c r="Y28" s="89">
        <v>0.003472222222222222</v>
      </c>
      <c r="Z28" s="89">
        <v>0.003472222222222222</v>
      </c>
      <c r="AA28" s="89">
        <f t="shared" si="14"/>
        <v>0.03472222222222222</v>
      </c>
      <c r="AB28" s="89">
        <f t="shared" si="15"/>
        <v>0.2881944444444443</v>
      </c>
      <c r="AC28" s="89">
        <f t="shared" si="16"/>
        <v>0.348611111111111</v>
      </c>
      <c r="AD28" s="89">
        <f t="shared" si="17"/>
        <v>0.3888888888888888</v>
      </c>
      <c r="AE28" s="89">
        <f t="shared" si="18"/>
        <v>0.46874999999999994</v>
      </c>
      <c r="AF28" s="89">
        <f t="shared" si="0"/>
        <v>0.5284722222222221</v>
      </c>
      <c r="AG28" s="89">
        <f t="shared" si="19"/>
        <v>0.611111111111111</v>
      </c>
      <c r="AH28" s="89">
        <f t="shared" si="20"/>
        <v>0.6770833333333331</v>
      </c>
      <c r="AI28" s="89">
        <f t="shared" si="21"/>
        <v>0.7222222222222221</v>
      </c>
      <c r="AJ28" s="89">
        <v>0.7868055555555554</v>
      </c>
      <c r="AK28" s="89">
        <f t="shared" si="22"/>
        <v>0.8729166666666666</v>
      </c>
      <c r="AL28" s="103">
        <v>37.2</v>
      </c>
      <c r="AM28" s="103">
        <v>37.2</v>
      </c>
    </row>
    <row r="29" spans="1:39" ht="10.5">
      <c r="A29" s="86" t="s">
        <v>220</v>
      </c>
      <c r="B29" s="81" t="s">
        <v>202</v>
      </c>
      <c r="C29" s="87">
        <v>1</v>
      </c>
      <c r="D29" s="88">
        <f t="shared" si="1"/>
        <v>33.599999999999994</v>
      </c>
      <c r="E29" s="89">
        <v>0.001388888888888889</v>
      </c>
      <c r="F29" s="89">
        <f t="shared" si="2"/>
        <v>0.03749999999999999</v>
      </c>
      <c r="G29" s="89">
        <f t="shared" si="3"/>
        <v>0.211111111111111</v>
      </c>
      <c r="H29" s="89">
        <f t="shared" si="4"/>
        <v>0.27013888888888876</v>
      </c>
      <c r="I29" s="89">
        <f t="shared" si="5"/>
        <v>0.31319444444444433</v>
      </c>
      <c r="J29" s="89">
        <f t="shared" si="6"/>
        <v>0.3881944444444443</v>
      </c>
      <c r="K29" s="89">
        <f t="shared" si="7"/>
        <v>0.4583333333333332</v>
      </c>
      <c r="L29" s="89">
        <f t="shared" si="8"/>
        <v>0.5305555555555554</v>
      </c>
      <c r="M29" s="89">
        <f t="shared" si="9"/>
        <v>0.5951388888888888</v>
      </c>
      <c r="N29" s="89">
        <f t="shared" si="10"/>
        <v>0.6402777777777776</v>
      </c>
      <c r="O29" s="89">
        <f t="shared" si="11"/>
        <v>0.709722222222222</v>
      </c>
      <c r="P29" s="89">
        <f t="shared" si="12"/>
        <v>0.8013888888888887</v>
      </c>
      <c r="Q29" s="103" t="s">
        <v>241</v>
      </c>
      <c r="R29" s="91">
        <v>37.2</v>
      </c>
      <c r="S29" s="80"/>
      <c r="T29" s="86" t="s">
        <v>223</v>
      </c>
      <c r="U29" s="81" t="s">
        <v>32</v>
      </c>
      <c r="V29" s="87">
        <v>1.8</v>
      </c>
      <c r="W29" s="87">
        <v>1.8</v>
      </c>
      <c r="X29" s="88">
        <f t="shared" si="13"/>
        <v>31.800000000000004</v>
      </c>
      <c r="Y29" s="89">
        <v>0.0020833333333333333</v>
      </c>
      <c r="Z29" s="89">
        <v>0.0020833333333333333</v>
      </c>
      <c r="AA29" s="89">
        <f t="shared" si="14"/>
        <v>0.03680555555555555</v>
      </c>
      <c r="AB29" s="89">
        <f t="shared" si="15"/>
        <v>0.29027777777777763</v>
      </c>
      <c r="AC29" s="89">
        <f t="shared" si="16"/>
        <v>0.3506944444444443</v>
      </c>
      <c r="AD29" s="89">
        <f t="shared" si="17"/>
        <v>0.3909722222222221</v>
      </c>
      <c r="AE29" s="89">
        <f t="shared" si="18"/>
        <v>0.47083333333333327</v>
      </c>
      <c r="AF29" s="89">
        <f t="shared" si="0"/>
        <v>0.5305555555555554</v>
      </c>
      <c r="AG29" s="89">
        <f t="shared" si="19"/>
        <v>0.6131944444444444</v>
      </c>
      <c r="AH29" s="89">
        <f t="shared" si="20"/>
        <v>0.6791666666666665</v>
      </c>
      <c r="AI29" s="89">
        <f t="shared" si="21"/>
        <v>0.7243055555555554</v>
      </c>
      <c r="AJ29" s="89">
        <v>0.7888888888888888</v>
      </c>
      <c r="AK29" s="89">
        <f t="shared" si="22"/>
        <v>0.8749999999999999</v>
      </c>
      <c r="AL29" s="103" t="s">
        <v>241</v>
      </c>
      <c r="AM29" s="103" t="s">
        <v>241</v>
      </c>
    </row>
    <row r="30" spans="1:39" ht="10.5">
      <c r="A30" s="86" t="s">
        <v>199</v>
      </c>
      <c r="B30" s="81" t="s">
        <v>31</v>
      </c>
      <c r="C30" s="87">
        <v>1.4</v>
      </c>
      <c r="D30" s="88">
        <f t="shared" si="1"/>
        <v>34.99999999999999</v>
      </c>
      <c r="E30" s="89">
        <v>0.0020833333333333333</v>
      </c>
      <c r="F30" s="89">
        <f t="shared" si="2"/>
        <v>0.039583333333333325</v>
      </c>
      <c r="G30" s="89">
        <f t="shared" si="3"/>
        <v>0.21319444444444433</v>
      </c>
      <c r="H30" s="89">
        <f t="shared" si="4"/>
        <v>0.2722222222222221</v>
      </c>
      <c r="I30" s="89">
        <f t="shared" si="5"/>
        <v>0.31527777777777766</v>
      </c>
      <c r="J30" s="89">
        <f t="shared" si="6"/>
        <v>0.3902777777777776</v>
      </c>
      <c r="K30" s="89">
        <f t="shared" si="7"/>
        <v>0.46041666666666653</v>
      </c>
      <c r="L30" s="89">
        <f t="shared" si="8"/>
        <v>0.5326388888888888</v>
      </c>
      <c r="M30" s="89">
        <f t="shared" si="9"/>
        <v>0.5972222222222221</v>
      </c>
      <c r="N30" s="89">
        <f t="shared" si="10"/>
        <v>0.6423611111111109</v>
      </c>
      <c r="O30" s="89">
        <f t="shared" si="11"/>
        <v>0.7118055555555554</v>
      </c>
      <c r="P30" s="89">
        <f t="shared" si="12"/>
        <v>0.803472222222222</v>
      </c>
      <c r="Q30" s="103" t="s">
        <v>241</v>
      </c>
      <c r="R30" s="91">
        <v>39.6</v>
      </c>
      <c r="S30" s="80"/>
      <c r="T30" s="86" t="s">
        <v>193</v>
      </c>
      <c r="U30" s="81" t="s">
        <v>31</v>
      </c>
      <c r="V30" s="87">
        <v>1.6</v>
      </c>
      <c r="W30" s="87">
        <v>1.6</v>
      </c>
      <c r="X30" s="88">
        <f t="shared" si="13"/>
        <v>33.400000000000006</v>
      </c>
      <c r="Y30" s="89">
        <v>0.0020833333333333333</v>
      </c>
      <c r="Z30" s="89">
        <v>0.0020833333333333333</v>
      </c>
      <c r="AA30" s="89">
        <f t="shared" si="14"/>
        <v>0.03888888888888888</v>
      </c>
      <c r="AB30" s="89">
        <f t="shared" si="15"/>
        <v>0.29236111111111096</v>
      </c>
      <c r="AC30" s="89">
        <f t="shared" si="16"/>
        <v>0.35277777777777763</v>
      </c>
      <c r="AD30" s="89">
        <f t="shared" si="17"/>
        <v>0.39305555555555544</v>
      </c>
      <c r="AE30" s="89">
        <f t="shared" si="18"/>
        <v>0.4729166666666666</v>
      </c>
      <c r="AF30" s="89">
        <f t="shared" si="0"/>
        <v>0.5326388888888888</v>
      </c>
      <c r="AG30" s="89">
        <f t="shared" si="19"/>
        <v>0.6152777777777777</v>
      </c>
      <c r="AH30" s="89">
        <f t="shared" si="20"/>
        <v>0.6812499999999998</v>
      </c>
      <c r="AI30" s="89">
        <f t="shared" si="21"/>
        <v>0.7263888888888888</v>
      </c>
      <c r="AJ30" s="89">
        <v>0.7909722222222221</v>
      </c>
      <c r="AK30" s="89">
        <f t="shared" si="22"/>
        <v>0.8770833333333332</v>
      </c>
      <c r="AL30" s="103" t="s">
        <v>241</v>
      </c>
      <c r="AM30" s="103" t="s">
        <v>241</v>
      </c>
    </row>
    <row r="31" spans="1:39" ht="10.5">
      <c r="A31" s="86" t="s">
        <v>195</v>
      </c>
      <c r="B31" s="81" t="s">
        <v>31</v>
      </c>
      <c r="C31" s="87">
        <v>1.6</v>
      </c>
      <c r="D31" s="88">
        <f t="shared" si="1"/>
        <v>36.599999999999994</v>
      </c>
      <c r="E31" s="89">
        <v>0.0020833333333333333</v>
      </c>
      <c r="F31" s="89">
        <f t="shared" si="2"/>
        <v>0.04166666666666666</v>
      </c>
      <c r="G31" s="89">
        <f t="shared" si="3"/>
        <v>0.21527777777777765</v>
      </c>
      <c r="H31" s="89">
        <f t="shared" si="4"/>
        <v>0.2743055555555554</v>
      </c>
      <c r="I31" s="89">
        <f t="shared" si="5"/>
        <v>0.317361111111111</v>
      </c>
      <c r="J31" s="89">
        <f t="shared" si="6"/>
        <v>0.39236111111111094</v>
      </c>
      <c r="K31" s="89">
        <f t="shared" si="7"/>
        <v>0.46249999999999986</v>
      </c>
      <c r="L31" s="89">
        <f t="shared" si="8"/>
        <v>0.5347222222222221</v>
      </c>
      <c r="M31" s="89">
        <f t="shared" si="9"/>
        <v>0.5993055555555554</v>
      </c>
      <c r="N31" s="89">
        <f t="shared" si="10"/>
        <v>0.6444444444444443</v>
      </c>
      <c r="O31" s="89">
        <f t="shared" si="11"/>
        <v>0.7138888888888887</v>
      </c>
      <c r="P31" s="89">
        <f t="shared" si="12"/>
        <v>0.8055555555555554</v>
      </c>
      <c r="Q31" s="103" t="s">
        <v>241</v>
      </c>
      <c r="R31" s="91" t="s">
        <v>241</v>
      </c>
      <c r="S31" s="80"/>
      <c r="T31" s="86" t="s">
        <v>224</v>
      </c>
      <c r="U31" s="81" t="s">
        <v>31</v>
      </c>
      <c r="V31" s="87">
        <v>1.8</v>
      </c>
      <c r="W31" s="87">
        <v>1.8</v>
      </c>
      <c r="X31" s="88">
        <f t="shared" si="13"/>
        <v>35.2</v>
      </c>
      <c r="Y31" s="89">
        <v>0.001388888888888889</v>
      </c>
      <c r="Z31" s="89">
        <v>0.001388888888888889</v>
      </c>
      <c r="AA31" s="89">
        <f t="shared" si="14"/>
        <v>0.04027777777777777</v>
      </c>
      <c r="AB31" s="89">
        <f t="shared" si="15"/>
        <v>0.29374999999999984</v>
      </c>
      <c r="AC31" s="89">
        <f t="shared" si="16"/>
        <v>0.3541666666666665</v>
      </c>
      <c r="AD31" s="89">
        <f t="shared" si="17"/>
        <v>0.3944444444444443</v>
      </c>
      <c r="AE31" s="89">
        <f t="shared" si="18"/>
        <v>0.4743055555555555</v>
      </c>
      <c r="AF31" s="89">
        <f t="shared" si="0"/>
        <v>0.5340277777777777</v>
      </c>
      <c r="AG31" s="89">
        <f t="shared" si="19"/>
        <v>0.6166666666666666</v>
      </c>
      <c r="AH31" s="89">
        <f t="shared" si="20"/>
        <v>0.6826388888888887</v>
      </c>
      <c r="AI31" s="89">
        <f t="shared" si="21"/>
        <v>0.7277777777777776</v>
      </c>
      <c r="AJ31" s="89">
        <v>0.792361111111111</v>
      </c>
      <c r="AK31" s="89">
        <f t="shared" si="22"/>
        <v>0.8784722222222221</v>
      </c>
      <c r="AL31" s="103" t="s">
        <v>241</v>
      </c>
      <c r="AM31" s="103" t="s">
        <v>241</v>
      </c>
    </row>
    <row r="32" spans="1:39" ht="10.5">
      <c r="A32" s="86" t="s">
        <v>196</v>
      </c>
      <c r="B32" s="81" t="s">
        <v>32</v>
      </c>
      <c r="C32" s="87">
        <v>1.4</v>
      </c>
      <c r="D32" s="88">
        <f t="shared" si="1"/>
        <v>37.99999999999999</v>
      </c>
      <c r="E32" s="89">
        <v>0.001388888888888889</v>
      </c>
      <c r="F32" s="89">
        <f t="shared" si="2"/>
        <v>0.04305555555555555</v>
      </c>
      <c r="G32" s="89">
        <f t="shared" si="3"/>
        <v>0.21666666666666654</v>
      </c>
      <c r="H32" s="89">
        <f t="shared" si="4"/>
        <v>0.2756944444444443</v>
      </c>
      <c r="I32" s="89">
        <f t="shared" si="5"/>
        <v>0.31874999999999987</v>
      </c>
      <c r="J32" s="89">
        <f t="shared" si="6"/>
        <v>0.3937499999999998</v>
      </c>
      <c r="K32" s="89">
        <f t="shared" si="7"/>
        <v>0.46388888888888874</v>
      </c>
      <c r="L32" s="89">
        <f t="shared" si="8"/>
        <v>0.536111111111111</v>
      </c>
      <c r="M32" s="89">
        <f t="shared" si="9"/>
        <v>0.6006944444444443</v>
      </c>
      <c r="N32" s="89">
        <f t="shared" si="10"/>
        <v>0.6458333333333331</v>
      </c>
      <c r="O32" s="89">
        <f t="shared" si="11"/>
        <v>0.7152777777777776</v>
      </c>
      <c r="P32" s="89">
        <f t="shared" si="12"/>
        <v>0.8069444444444442</v>
      </c>
      <c r="Q32" s="103" t="s">
        <v>241</v>
      </c>
      <c r="R32" s="91" t="s">
        <v>241</v>
      </c>
      <c r="S32" s="80"/>
      <c r="T32" s="86" t="s">
        <v>200</v>
      </c>
      <c r="U32" s="81" t="s">
        <v>31</v>
      </c>
      <c r="V32" s="87">
        <v>0.6</v>
      </c>
      <c r="W32" s="87">
        <v>0.6</v>
      </c>
      <c r="X32" s="88">
        <f t="shared" si="13"/>
        <v>35.800000000000004</v>
      </c>
      <c r="Y32" s="89">
        <v>0.0006944444444444445</v>
      </c>
      <c r="Z32" s="89">
        <v>0.0006944444444444445</v>
      </c>
      <c r="AA32" s="89">
        <f t="shared" si="14"/>
        <v>0.040972222222222215</v>
      </c>
      <c r="AB32" s="89">
        <f t="shared" si="15"/>
        <v>0.2944444444444443</v>
      </c>
      <c r="AC32" s="89">
        <f t="shared" si="16"/>
        <v>0.35486111111111096</v>
      </c>
      <c r="AD32" s="89">
        <f t="shared" si="17"/>
        <v>0.39513888888888876</v>
      </c>
      <c r="AE32" s="89">
        <f t="shared" si="18"/>
        <v>0.4749999999999999</v>
      </c>
      <c r="AF32" s="89">
        <f t="shared" si="0"/>
        <v>0.5347222222222221</v>
      </c>
      <c r="AG32" s="89">
        <f t="shared" si="19"/>
        <v>0.617361111111111</v>
      </c>
      <c r="AH32" s="89">
        <f t="shared" si="20"/>
        <v>0.6833333333333331</v>
      </c>
      <c r="AI32" s="89">
        <f t="shared" si="21"/>
        <v>0.7284722222222221</v>
      </c>
      <c r="AJ32" s="89">
        <v>0.7930555555555554</v>
      </c>
      <c r="AK32" s="89">
        <f t="shared" si="22"/>
        <v>0.8791666666666665</v>
      </c>
      <c r="AL32" s="103" t="s">
        <v>241</v>
      </c>
      <c r="AM32" s="103" t="s">
        <v>241</v>
      </c>
    </row>
    <row r="33" spans="1:39" ht="10.5">
      <c r="A33" s="86" t="s">
        <v>197</v>
      </c>
      <c r="B33" s="81" t="s">
        <v>31</v>
      </c>
      <c r="C33" s="87">
        <v>1.8</v>
      </c>
      <c r="D33" s="88">
        <f t="shared" si="1"/>
        <v>39.79999999999999</v>
      </c>
      <c r="E33" s="89">
        <v>0.0020833333333333333</v>
      </c>
      <c r="F33" s="89">
        <f t="shared" si="2"/>
        <v>0.04513888888888888</v>
      </c>
      <c r="G33" s="89">
        <f t="shared" si="3"/>
        <v>0.21874999999999986</v>
      </c>
      <c r="H33" s="89">
        <f t="shared" si="4"/>
        <v>0.2777777777777776</v>
      </c>
      <c r="I33" s="89">
        <f t="shared" si="5"/>
        <v>0.3208333333333332</v>
      </c>
      <c r="J33" s="89">
        <f t="shared" si="6"/>
        <v>0.39583333333333315</v>
      </c>
      <c r="K33" s="89">
        <f t="shared" si="7"/>
        <v>0.46597222222222207</v>
      </c>
      <c r="L33" s="89">
        <f t="shared" si="8"/>
        <v>0.5381944444444443</v>
      </c>
      <c r="M33" s="89">
        <f t="shared" si="9"/>
        <v>0.6027777777777776</v>
      </c>
      <c r="N33" s="89">
        <f t="shared" si="10"/>
        <v>0.6479166666666665</v>
      </c>
      <c r="O33" s="89">
        <f t="shared" si="11"/>
        <v>0.7173611111111109</v>
      </c>
      <c r="P33" s="89">
        <f t="shared" si="12"/>
        <v>0.8090277777777776</v>
      </c>
      <c r="Q33" s="103" t="s">
        <v>241</v>
      </c>
      <c r="R33" s="91" t="s">
        <v>241</v>
      </c>
      <c r="S33" s="80"/>
      <c r="T33" s="86" t="s">
        <v>191</v>
      </c>
      <c r="U33" s="81" t="s">
        <v>31</v>
      </c>
      <c r="V33" s="87">
        <v>2</v>
      </c>
      <c r="W33" s="87">
        <v>2</v>
      </c>
      <c r="X33" s="88">
        <f t="shared" si="13"/>
        <v>37.800000000000004</v>
      </c>
      <c r="Y33" s="89">
        <v>0.0020833333333333333</v>
      </c>
      <c r="Z33" s="89">
        <v>0.0020833333333333333</v>
      </c>
      <c r="AA33" s="89">
        <f t="shared" si="14"/>
        <v>0.04305555555555555</v>
      </c>
      <c r="AB33" s="89">
        <f t="shared" si="15"/>
        <v>0.2965277777777776</v>
      </c>
      <c r="AC33" s="89">
        <f t="shared" si="16"/>
        <v>0.3569444444444443</v>
      </c>
      <c r="AD33" s="89">
        <f t="shared" si="17"/>
        <v>0.3972222222222221</v>
      </c>
      <c r="AE33" s="89">
        <f t="shared" si="18"/>
        <v>0.47708333333333325</v>
      </c>
      <c r="AF33" s="89">
        <f t="shared" si="0"/>
        <v>0.5368055555555554</v>
      </c>
      <c r="AG33" s="89">
        <f t="shared" si="19"/>
        <v>0.6194444444444444</v>
      </c>
      <c r="AH33" s="89">
        <f t="shared" si="20"/>
        <v>0.6854166666666665</v>
      </c>
      <c r="AI33" s="89">
        <f t="shared" si="21"/>
        <v>0.7305555555555554</v>
      </c>
      <c r="AJ33" s="89">
        <v>0.7951388888888887</v>
      </c>
      <c r="AK33" s="89">
        <f t="shared" si="22"/>
        <v>0.8812499999999999</v>
      </c>
      <c r="AL33" s="103" t="s">
        <v>241</v>
      </c>
      <c r="AM33" s="103" t="s">
        <v>241</v>
      </c>
    </row>
    <row r="34" spans="1:39" ht="10.5">
      <c r="A34" s="86" t="s">
        <v>322</v>
      </c>
      <c r="B34" s="81" t="s">
        <v>31</v>
      </c>
      <c r="C34" s="256">
        <v>0.5</v>
      </c>
      <c r="D34" s="257">
        <f t="shared" si="1"/>
        <v>40.29999999999999</v>
      </c>
      <c r="E34" s="258">
        <v>0.0006944444444444445</v>
      </c>
      <c r="F34" s="258">
        <f t="shared" si="2"/>
        <v>0.04583333333333332</v>
      </c>
      <c r="G34" s="258">
        <f t="shared" si="3"/>
        <v>0.2194444444444443</v>
      </c>
      <c r="H34" s="258">
        <f t="shared" si="4"/>
        <v>0.27847222222222207</v>
      </c>
      <c r="I34" s="258">
        <f t="shared" si="5"/>
        <v>0.32152777777777763</v>
      </c>
      <c r="J34" s="258">
        <f t="shared" si="6"/>
        <v>0.3965277777777776</v>
      </c>
      <c r="K34" s="258">
        <f t="shared" si="7"/>
        <v>0.4666666666666665</v>
      </c>
      <c r="L34" s="258">
        <f t="shared" si="8"/>
        <v>0.5388888888888888</v>
      </c>
      <c r="M34" s="258">
        <f t="shared" si="9"/>
        <v>0.6034722222222221</v>
      </c>
      <c r="N34" s="258">
        <f t="shared" si="10"/>
        <v>0.6486111111111109</v>
      </c>
      <c r="O34" s="258">
        <f t="shared" si="11"/>
        <v>0.7180555555555553</v>
      </c>
      <c r="P34" s="89"/>
      <c r="Q34" s="103"/>
      <c r="R34" s="91" t="s">
        <v>241</v>
      </c>
      <c r="S34" s="80"/>
      <c r="T34" s="86" t="s">
        <v>190</v>
      </c>
      <c r="U34" s="81" t="s">
        <v>31</v>
      </c>
      <c r="V34" s="87">
        <v>0.9</v>
      </c>
      <c r="W34" s="87">
        <v>0.9</v>
      </c>
      <c r="X34" s="88">
        <f t="shared" si="13"/>
        <v>38.7</v>
      </c>
      <c r="Y34" s="89">
        <v>0.001388888888888889</v>
      </c>
      <c r="Z34" s="89">
        <v>0.001388888888888889</v>
      </c>
      <c r="AA34" s="89">
        <f t="shared" si="14"/>
        <v>0.04444444444444444</v>
      </c>
      <c r="AB34" s="89">
        <f t="shared" si="15"/>
        <v>0.2979166666666665</v>
      </c>
      <c r="AC34" s="89">
        <f t="shared" si="16"/>
        <v>0.35833333333333317</v>
      </c>
      <c r="AD34" s="89">
        <f t="shared" si="17"/>
        <v>0.39861111111111097</v>
      </c>
      <c r="AE34" s="89">
        <f t="shared" si="18"/>
        <v>0.47847222222222213</v>
      </c>
      <c r="AF34" s="89">
        <f t="shared" si="0"/>
        <v>0.5381944444444443</v>
      </c>
      <c r="AG34" s="89">
        <f t="shared" si="19"/>
        <v>0.6208333333333332</v>
      </c>
      <c r="AH34" s="89">
        <f t="shared" si="20"/>
        <v>0.6868055555555553</v>
      </c>
      <c r="AI34" s="89">
        <f t="shared" si="21"/>
        <v>0.7319444444444443</v>
      </c>
      <c r="AJ34" s="89">
        <v>0.7965277777777776</v>
      </c>
      <c r="AK34" s="89">
        <f t="shared" si="22"/>
        <v>0.8826388888888888</v>
      </c>
      <c r="AL34" s="103" t="s">
        <v>241</v>
      </c>
      <c r="AM34" s="103" t="s">
        <v>241</v>
      </c>
    </row>
    <row r="35" spans="1:39" ht="10.5">
      <c r="A35" s="86" t="s">
        <v>198</v>
      </c>
      <c r="B35" s="81" t="s">
        <v>31</v>
      </c>
      <c r="C35" s="256">
        <v>1.3</v>
      </c>
      <c r="D35" s="88">
        <f t="shared" si="1"/>
        <v>41.59999999999999</v>
      </c>
      <c r="E35" s="89">
        <v>0.001388888888888889</v>
      </c>
      <c r="F35" s="89">
        <f t="shared" si="2"/>
        <v>0.047222222222222214</v>
      </c>
      <c r="G35" s="89">
        <f t="shared" si="3"/>
        <v>0.2208333333333332</v>
      </c>
      <c r="H35" s="259">
        <f t="shared" si="4"/>
        <v>0.27986111111111095</v>
      </c>
      <c r="I35" s="259">
        <f t="shared" si="5"/>
        <v>0.3229166666666665</v>
      </c>
      <c r="J35" s="259">
        <f t="shared" si="6"/>
        <v>0.3979166666666665</v>
      </c>
      <c r="K35" s="89">
        <f t="shared" si="7"/>
        <v>0.4680555555555554</v>
      </c>
      <c r="L35" s="89">
        <f t="shared" si="8"/>
        <v>0.5402777777777776</v>
      </c>
      <c r="M35" s="89">
        <f t="shared" si="9"/>
        <v>0.604861111111111</v>
      </c>
      <c r="N35" s="89">
        <f t="shared" si="10"/>
        <v>0.6499999999999998</v>
      </c>
      <c r="O35" s="89">
        <f t="shared" si="11"/>
        <v>0.7194444444444442</v>
      </c>
      <c r="P35" s="89">
        <f>P33+E35</f>
        <v>0.8104166666666665</v>
      </c>
      <c r="Q35" s="103" t="s">
        <v>241</v>
      </c>
      <c r="R35" s="91" t="s">
        <v>241</v>
      </c>
      <c r="S35" s="80"/>
      <c r="T35" s="86" t="s">
        <v>189</v>
      </c>
      <c r="U35" s="81" t="s">
        <v>31</v>
      </c>
      <c r="V35" s="87">
        <v>1.2</v>
      </c>
      <c r="W35" s="87">
        <v>1.2</v>
      </c>
      <c r="X35" s="88">
        <f t="shared" si="13"/>
        <v>39.900000000000006</v>
      </c>
      <c r="Y35" s="89">
        <v>0.001388888888888889</v>
      </c>
      <c r="Z35" s="89">
        <v>0.001388888888888889</v>
      </c>
      <c r="AA35" s="89">
        <f t="shared" si="14"/>
        <v>0.04583333333333333</v>
      </c>
      <c r="AB35" s="89">
        <f t="shared" si="15"/>
        <v>0.2993055555555554</v>
      </c>
      <c r="AC35" s="89">
        <f t="shared" si="16"/>
        <v>0.35972222222222205</v>
      </c>
      <c r="AD35" s="89">
        <f t="shared" si="17"/>
        <v>0.39999999999999986</v>
      </c>
      <c r="AE35" s="89">
        <f t="shared" si="18"/>
        <v>0.479861111111111</v>
      </c>
      <c r="AF35" s="89">
        <f t="shared" si="0"/>
        <v>0.5395833333333332</v>
      </c>
      <c r="AG35" s="89">
        <f t="shared" si="19"/>
        <v>0.6222222222222221</v>
      </c>
      <c r="AH35" s="89">
        <f t="shared" si="20"/>
        <v>0.6881944444444442</v>
      </c>
      <c r="AI35" s="89">
        <f t="shared" si="21"/>
        <v>0.7333333333333332</v>
      </c>
      <c r="AJ35" s="89">
        <v>0.7979166666666665</v>
      </c>
      <c r="AK35" s="89">
        <f t="shared" si="22"/>
        <v>0.8840277777777776</v>
      </c>
      <c r="AL35" s="103" t="s">
        <v>241</v>
      </c>
      <c r="AM35" s="103" t="s">
        <v>241</v>
      </c>
    </row>
    <row r="36" spans="1:39" ht="10.5">
      <c r="A36" s="86" t="s">
        <v>314</v>
      </c>
      <c r="B36" s="81" t="s">
        <v>32</v>
      </c>
      <c r="C36" s="87">
        <v>3.7</v>
      </c>
      <c r="D36" s="88">
        <f t="shared" si="1"/>
        <v>45.29999999999999</v>
      </c>
      <c r="E36" s="89">
        <v>0.003472222222222222</v>
      </c>
      <c r="F36" s="89">
        <f t="shared" si="2"/>
        <v>0.05069444444444444</v>
      </c>
      <c r="G36" s="89">
        <f t="shared" si="3"/>
        <v>0.2243055555555554</v>
      </c>
      <c r="H36" s="259">
        <f t="shared" si="4"/>
        <v>0.28333333333333316</v>
      </c>
      <c r="I36" s="259">
        <f t="shared" si="5"/>
        <v>0.32638888888888873</v>
      </c>
      <c r="J36" s="259">
        <f t="shared" si="6"/>
        <v>0.4013888888888887</v>
      </c>
      <c r="K36" s="89">
        <f t="shared" si="7"/>
        <v>0.4715277777777776</v>
      </c>
      <c r="L36" s="89">
        <f t="shared" si="8"/>
        <v>0.5437499999999998</v>
      </c>
      <c r="M36" s="89">
        <f t="shared" si="9"/>
        <v>0.6083333333333332</v>
      </c>
      <c r="N36" s="89">
        <f t="shared" si="10"/>
        <v>0.653472222222222</v>
      </c>
      <c r="O36" s="89">
        <f t="shared" si="11"/>
        <v>0.7229166666666664</v>
      </c>
      <c r="P36" s="89">
        <f t="shared" si="12"/>
        <v>0.8138888888888887</v>
      </c>
      <c r="Q36" s="103">
        <v>44.400000000000006</v>
      </c>
      <c r="R36" s="91" t="s">
        <v>241</v>
      </c>
      <c r="S36" s="80"/>
      <c r="T36" s="86" t="s">
        <v>225</v>
      </c>
      <c r="U36" s="81" t="s">
        <v>31</v>
      </c>
      <c r="V36" s="87">
        <v>1.7</v>
      </c>
      <c r="W36" s="87">
        <v>1.7</v>
      </c>
      <c r="X36" s="88">
        <f t="shared" si="13"/>
        <v>41.60000000000001</v>
      </c>
      <c r="Y36" s="89">
        <v>0.001388888888888889</v>
      </c>
      <c r="Z36" s="89">
        <v>0.001388888888888889</v>
      </c>
      <c r="AA36" s="89">
        <f t="shared" si="14"/>
        <v>0.04722222222222222</v>
      </c>
      <c r="AB36" s="89">
        <f t="shared" si="15"/>
        <v>0.30069444444444426</v>
      </c>
      <c r="AC36" s="89">
        <f t="shared" si="16"/>
        <v>0.36111111111111094</v>
      </c>
      <c r="AD36" s="89">
        <f t="shared" si="17"/>
        <v>0.40138888888888874</v>
      </c>
      <c r="AE36" s="89">
        <f t="shared" si="18"/>
        <v>0.4812499999999999</v>
      </c>
      <c r="AF36" s="89">
        <f t="shared" si="0"/>
        <v>0.5409722222222221</v>
      </c>
      <c r="AG36" s="89">
        <f t="shared" si="19"/>
        <v>0.623611111111111</v>
      </c>
      <c r="AH36" s="89">
        <f t="shared" si="20"/>
        <v>0.6895833333333331</v>
      </c>
      <c r="AI36" s="89">
        <f t="shared" si="21"/>
        <v>0.734722222222222</v>
      </c>
      <c r="AJ36" s="89">
        <v>0.7993055555555554</v>
      </c>
      <c r="AK36" s="89">
        <f t="shared" si="22"/>
        <v>0.8854166666666665</v>
      </c>
      <c r="AL36" s="103" t="s">
        <v>241</v>
      </c>
      <c r="AM36" s="103" t="s">
        <v>241</v>
      </c>
    </row>
    <row r="37" spans="1:39" ht="10.5">
      <c r="A37" s="86" t="s">
        <v>250</v>
      </c>
      <c r="B37" s="81" t="s">
        <v>31</v>
      </c>
      <c r="C37" s="87">
        <v>2.1</v>
      </c>
      <c r="D37" s="88">
        <f t="shared" si="1"/>
        <v>47.39999999999999</v>
      </c>
      <c r="E37" s="89">
        <v>0.0020833333333333333</v>
      </c>
      <c r="F37" s="89">
        <f t="shared" si="2"/>
        <v>0.05277777777777777</v>
      </c>
      <c r="G37" s="89">
        <f t="shared" si="3"/>
        <v>0.22638888888888872</v>
      </c>
      <c r="H37" s="259">
        <f t="shared" si="4"/>
        <v>0.2854166666666665</v>
      </c>
      <c r="I37" s="259">
        <f t="shared" si="5"/>
        <v>0.32847222222222205</v>
      </c>
      <c r="J37" s="259">
        <f t="shared" si="6"/>
        <v>0.403472222222222</v>
      </c>
      <c r="K37" s="89">
        <f t="shared" si="7"/>
        <v>0.4736111111111109</v>
      </c>
      <c r="L37" s="89">
        <f t="shared" si="8"/>
        <v>0.5458333333333332</v>
      </c>
      <c r="M37" s="89">
        <f t="shared" si="9"/>
        <v>0.6104166666666665</v>
      </c>
      <c r="N37" s="89">
        <f t="shared" si="10"/>
        <v>0.6555555555555553</v>
      </c>
      <c r="O37" s="89">
        <f t="shared" si="11"/>
        <v>0.7249999999999998</v>
      </c>
      <c r="P37" s="89">
        <f t="shared" si="12"/>
        <v>0.815972222222222</v>
      </c>
      <c r="Q37" s="103" t="s">
        <v>241</v>
      </c>
      <c r="R37" s="91">
        <v>44.400000000000006</v>
      </c>
      <c r="S37" s="80"/>
      <c r="T37" s="86" t="s">
        <v>264</v>
      </c>
      <c r="U37" s="81" t="s">
        <v>40</v>
      </c>
      <c r="V37" s="87">
        <v>0.8</v>
      </c>
      <c r="W37" s="87">
        <v>0.8</v>
      </c>
      <c r="X37" s="88">
        <f t="shared" si="13"/>
        <v>42.400000000000006</v>
      </c>
      <c r="Y37" s="89">
        <v>0.001388888888888889</v>
      </c>
      <c r="Z37" s="89">
        <v>0.001388888888888889</v>
      </c>
      <c r="AA37" s="89">
        <f t="shared" si="14"/>
        <v>0.04861111111111111</v>
      </c>
      <c r="AB37" s="89">
        <f t="shared" si="15"/>
        <v>0.30208333333333315</v>
      </c>
      <c r="AC37" s="89">
        <f t="shared" si="16"/>
        <v>0.3624999999999998</v>
      </c>
      <c r="AD37" s="89">
        <f t="shared" si="17"/>
        <v>0.4027777777777776</v>
      </c>
      <c r="AE37" s="89">
        <f t="shared" si="18"/>
        <v>0.4826388888888888</v>
      </c>
      <c r="AF37" s="89">
        <f t="shared" si="0"/>
        <v>0.542361111111111</v>
      </c>
      <c r="AG37" s="89">
        <f t="shared" si="19"/>
        <v>0.6249999999999999</v>
      </c>
      <c r="AH37" s="89">
        <f t="shared" si="20"/>
        <v>0.690972222222222</v>
      </c>
      <c r="AI37" s="89">
        <f t="shared" si="21"/>
        <v>0.7361111111111109</v>
      </c>
      <c r="AJ37" s="89">
        <v>0.8006944444444443</v>
      </c>
      <c r="AK37" s="89">
        <f t="shared" si="22"/>
        <v>0.8868055555555554</v>
      </c>
      <c r="AL37" s="103" t="s">
        <v>241</v>
      </c>
      <c r="AM37" s="103" t="s">
        <v>241</v>
      </c>
    </row>
    <row r="38" spans="1:39" ht="10.5">
      <c r="A38" s="86" t="s">
        <v>251</v>
      </c>
      <c r="B38" s="81" t="s">
        <v>31</v>
      </c>
      <c r="C38" s="87">
        <v>1.9</v>
      </c>
      <c r="D38" s="88">
        <f t="shared" si="1"/>
        <v>49.29999999999999</v>
      </c>
      <c r="E38" s="89">
        <v>0.0020833333333333333</v>
      </c>
      <c r="F38" s="89">
        <f t="shared" si="2"/>
        <v>0.054861111111111104</v>
      </c>
      <c r="G38" s="89">
        <f t="shared" si="3"/>
        <v>0.22847222222222205</v>
      </c>
      <c r="H38" s="259">
        <f t="shared" si="4"/>
        <v>0.2874999999999998</v>
      </c>
      <c r="I38" s="259">
        <f t="shared" si="5"/>
        <v>0.3305555555555554</v>
      </c>
      <c r="J38" s="259">
        <f t="shared" si="6"/>
        <v>0.40555555555555534</v>
      </c>
      <c r="K38" s="89">
        <f t="shared" si="7"/>
        <v>0.47569444444444425</v>
      </c>
      <c r="L38" s="89">
        <f t="shared" si="8"/>
        <v>0.5479166666666665</v>
      </c>
      <c r="M38" s="89">
        <f t="shared" si="9"/>
        <v>0.6124999999999998</v>
      </c>
      <c r="N38" s="89">
        <f t="shared" si="10"/>
        <v>0.6576388888888887</v>
      </c>
      <c r="O38" s="89">
        <f t="shared" si="11"/>
        <v>0.7270833333333331</v>
      </c>
      <c r="P38" s="89">
        <f t="shared" si="12"/>
        <v>0.8180555555555553</v>
      </c>
      <c r="Q38" s="103" t="s">
        <v>241</v>
      </c>
      <c r="R38" s="91" t="s">
        <v>241</v>
      </c>
      <c r="S38" s="80"/>
      <c r="T38" s="86" t="s">
        <v>265</v>
      </c>
      <c r="U38" s="81" t="s">
        <v>40</v>
      </c>
      <c r="V38" s="87">
        <v>1.2</v>
      </c>
      <c r="W38" s="87">
        <v>1.2</v>
      </c>
      <c r="X38" s="88">
        <f t="shared" si="13"/>
        <v>43.60000000000001</v>
      </c>
      <c r="Y38" s="89">
        <v>0.001388888888888889</v>
      </c>
      <c r="Z38" s="89">
        <v>0.001388888888888889</v>
      </c>
      <c r="AA38" s="89">
        <f t="shared" si="14"/>
        <v>0.05</v>
      </c>
      <c r="AB38" s="89">
        <f t="shared" si="15"/>
        <v>0.30347222222222203</v>
      </c>
      <c r="AC38" s="89">
        <f t="shared" si="16"/>
        <v>0.3638888888888887</v>
      </c>
      <c r="AD38" s="89">
        <f t="shared" si="17"/>
        <v>0.4041666666666665</v>
      </c>
      <c r="AE38" s="89">
        <f t="shared" si="18"/>
        <v>0.48402777777777767</v>
      </c>
      <c r="AF38" s="89">
        <f t="shared" si="0"/>
        <v>0.5437499999999998</v>
      </c>
      <c r="AG38" s="89">
        <f t="shared" si="19"/>
        <v>0.6263888888888888</v>
      </c>
      <c r="AH38" s="89">
        <f t="shared" si="20"/>
        <v>0.6923611111111109</v>
      </c>
      <c r="AI38" s="89">
        <f t="shared" si="21"/>
        <v>0.7374999999999998</v>
      </c>
      <c r="AJ38" s="89">
        <v>0.8020833333333331</v>
      </c>
      <c r="AK38" s="89">
        <f t="shared" si="22"/>
        <v>0.8881944444444443</v>
      </c>
      <c r="AL38" s="103" t="s">
        <v>241</v>
      </c>
      <c r="AM38" s="103" t="s">
        <v>241</v>
      </c>
    </row>
    <row r="39" spans="1:39" ht="10.5">
      <c r="A39" s="86" t="s">
        <v>252</v>
      </c>
      <c r="B39" s="81" t="s">
        <v>32</v>
      </c>
      <c r="C39" s="87">
        <v>0.9</v>
      </c>
      <c r="D39" s="88">
        <f t="shared" si="1"/>
        <v>50.19999999999999</v>
      </c>
      <c r="E39" s="89">
        <v>0.001388888888888889</v>
      </c>
      <c r="F39" s="89">
        <f t="shared" si="2"/>
        <v>0.056249999999999994</v>
      </c>
      <c r="G39" s="89">
        <f t="shared" si="3"/>
        <v>0.22986111111111093</v>
      </c>
      <c r="H39" s="259">
        <f t="shared" si="4"/>
        <v>0.2888888888888887</v>
      </c>
      <c r="I39" s="259">
        <f t="shared" si="5"/>
        <v>0.33194444444444426</v>
      </c>
      <c r="J39" s="259">
        <f t="shared" si="6"/>
        <v>0.4069444444444442</v>
      </c>
      <c r="K39" s="89">
        <f t="shared" si="7"/>
        <v>0.47708333333333314</v>
      </c>
      <c r="L39" s="89">
        <f t="shared" si="8"/>
        <v>0.5493055555555554</v>
      </c>
      <c r="M39" s="89">
        <f t="shared" si="9"/>
        <v>0.6138888888888887</v>
      </c>
      <c r="N39" s="89">
        <f t="shared" si="10"/>
        <v>0.6590277777777775</v>
      </c>
      <c r="O39" s="89">
        <f t="shared" si="11"/>
        <v>0.728472222222222</v>
      </c>
      <c r="P39" s="89">
        <f t="shared" si="12"/>
        <v>0.8194444444444442</v>
      </c>
      <c r="Q39" s="103" t="s">
        <v>241</v>
      </c>
      <c r="R39" s="91" t="s">
        <v>241</v>
      </c>
      <c r="S39" s="80"/>
      <c r="T39" s="86" t="s">
        <v>266</v>
      </c>
      <c r="U39" s="81" t="s">
        <v>40</v>
      </c>
      <c r="V39" s="87">
        <v>2.2</v>
      </c>
      <c r="W39" s="87">
        <v>2.2</v>
      </c>
      <c r="X39" s="88">
        <f t="shared" si="13"/>
        <v>45.80000000000001</v>
      </c>
      <c r="Y39" s="89">
        <v>0.0020833333333333333</v>
      </c>
      <c r="Z39" s="89">
        <v>0.0020833333333333333</v>
      </c>
      <c r="AA39" s="89">
        <f t="shared" si="14"/>
        <v>0.052083333333333336</v>
      </c>
      <c r="AB39" s="89">
        <f t="shared" si="15"/>
        <v>0.30555555555555536</v>
      </c>
      <c r="AC39" s="89">
        <f t="shared" si="16"/>
        <v>0.36597222222222203</v>
      </c>
      <c r="AD39" s="89">
        <f t="shared" si="17"/>
        <v>0.40624999999999983</v>
      </c>
      <c r="AE39" s="89">
        <f t="shared" si="18"/>
        <v>0.486111111111111</v>
      </c>
      <c r="AF39" s="89">
        <f t="shared" si="0"/>
        <v>0.5458333333333332</v>
      </c>
      <c r="AG39" s="89">
        <f t="shared" si="19"/>
        <v>0.6284722222222221</v>
      </c>
      <c r="AH39" s="89">
        <f t="shared" si="20"/>
        <v>0.6944444444444442</v>
      </c>
      <c r="AI39" s="89">
        <f t="shared" si="21"/>
        <v>0.7395833333333331</v>
      </c>
      <c r="AJ39" s="89">
        <v>0.8041666666666665</v>
      </c>
      <c r="AK39" s="89">
        <f t="shared" si="22"/>
        <v>0.8902777777777776</v>
      </c>
      <c r="AL39" s="103" t="s">
        <v>241</v>
      </c>
      <c r="AM39" s="103" t="s">
        <v>241</v>
      </c>
    </row>
    <row r="40" spans="1:39" ht="10.5">
      <c r="A40" s="86" t="s">
        <v>253</v>
      </c>
      <c r="B40" s="81" t="s">
        <v>32</v>
      </c>
      <c r="C40" s="87">
        <v>1.4</v>
      </c>
      <c r="D40" s="88">
        <f t="shared" si="1"/>
        <v>51.59999999999999</v>
      </c>
      <c r="E40" s="89">
        <v>0.0020833333333333333</v>
      </c>
      <c r="F40" s="89">
        <f t="shared" si="2"/>
        <v>0.05833333333333333</v>
      </c>
      <c r="G40" s="89">
        <f t="shared" si="3"/>
        <v>0.23194444444444426</v>
      </c>
      <c r="H40" s="259">
        <f t="shared" si="4"/>
        <v>0.290972222222222</v>
      </c>
      <c r="I40" s="259">
        <f t="shared" si="5"/>
        <v>0.3340277777777776</v>
      </c>
      <c r="J40" s="259">
        <f t="shared" si="6"/>
        <v>0.40902777777777755</v>
      </c>
      <c r="K40" s="89">
        <f t="shared" si="7"/>
        <v>0.47916666666666646</v>
      </c>
      <c r="L40" s="89">
        <f t="shared" si="8"/>
        <v>0.5513888888888887</v>
      </c>
      <c r="M40" s="89">
        <f t="shared" si="9"/>
        <v>0.615972222222222</v>
      </c>
      <c r="N40" s="89">
        <f t="shared" si="10"/>
        <v>0.6611111111111109</v>
      </c>
      <c r="O40" s="89">
        <f t="shared" si="11"/>
        <v>0.7305555555555553</v>
      </c>
      <c r="P40" s="89">
        <f t="shared" si="12"/>
        <v>0.8215277777777775</v>
      </c>
      <c r="Q40" s="103" t="s">
        <v>241</v>
      </c>
      <c r="R40" s="91" t="s">
        <v>241</v>
      </c>
      <c r="S40" s="80"/>
      <c r="T40" s="86" t="s">
        <v>267</v>
      </c>
      <c r="U40" s="81" t="s">
        <v>40</v>
      </c>
      <c r="V40" s="87">
        <v>0.9</v>
      </c>
      <c r="W40" s="87">
        <v>0.9</v>
      </c>
      <c r="X40" s="88">
        <f t="shared" si="13"/>
        <v>46.70000000000001</v>
      </c>
      <c r="Y40" s="89">
        <v>0.001388888888888889</v>
      </c>
      <c r="Z40" s="89">
        <v>0.001388888888888889</v>
      </c>
      <c r="AA40" s="89">
        <f t="shared" si="14"/>
        <v>0.05347222222222223</v>
      </c>
      <c r="AB40" s="89">
        <f t="shared" si="15"/>
        <v>0.30694444444444424</v>
      </c>
      <c r="AC40" s="89">
        <f t="shared" si="16"/>
        <v>0.3673611111111109</v>
      </c>
      <c r="AD40" s="89">
        <f t="shared" si="17"/>
        <v>0.4076388888888887</v>
      </c>
      <c r="AE40" s="89">
        <f t="shared" si="18"/>
        <v>0.4874999999999999</v>
      </c>
      <c r="AF40" s="89">
        <f t="shared" si="0"/>
        <v>0.547222222222222</v>
      </c>
      <c r="AG40" s="89">
        <f t="shared" si="19"/>
        <v>0.629861111111111</v>
      </c>
      <c r="AH40" s="89">
        <f t="shared" si="20"/>
        <v>0.6958333333333331</v>
      </c>
      <c r="AI40" s="89">
        <f t="shared" si="21"/>
        <v>0.740972222222222</v>
      </c>
      <c r="AJ40" s="89">
        <v>0.8055555555555554</v>
      </c>
      <c r="AK40" s="89">
        <f t="shared" si="22"/>
        <v>0.8916666666666665</v>
      </c>
      <c r="AL40" s="103" t="s">
        <v>241</v>
      </c>
      <c r="AM40" s="103" t="s">
        <v>241</v>
      </c>
    </row>
    <row r="41" spans="1:39" ht="10.5">
      <c r="A41" s="86" t="s">
        <v>254</v>
      </c>
      <c r="B41" s="81" t="s">
        <v>31</v>
      </c>
      <c r="C41" s="87">
        <v>0.5</v>
      </c>
      <c r="D41" s="88">
        <f t="shared" si="1"/>
        <v>52.09999999999999</v>
      </c>
      <c r="E41" s="89">
        <v>0.001388888888888889</v>
      </c>
      <c r="F41" s="89">
        <f t="shared" si="2"/>
        <v>0.05972222222222222</v>
      </c>
      <c r="G41" s="89">
        <f t="shared" si="3"/>
        <v>0.23333333333333314</v>
      </c>
      <c r="H41" s="259">
        <f t="shared" si="4"/>
        <v>0.2923611111111109</v>
      </c>
      <c r="I41" s="259">
        <f t="shared" si="5"/>
        <v>0.3354166666666665</v>
      </c>
      <c r="J41" s="259">
        <f t="shared" si="6"/>
        <v>0.41041666666666643</v>
      </c>
      <c r="K41" s="89">
        <f t="shared" si="7"/>
        <v>0.48055555555555535</v>
      </c>
      <c r="L41" s="89">
        <f t="shared" si="8"/>
        <v>0.5527777777777776</v>
      </c>
      <c r="M41" s="89">
        <f t="shared" si="9"/>
        <v>0.6173611111111109</v>
      </c>
      <c r="N41" s="89">
        <f t="shared" si="10"/>
        <v>0.6624999999999998</v>
      </c>
      <c r="O41" s="89">
        <f t="shared" si="11"/>
        <v>0.7319444444444442</v>
      </c>
      <c r="P41" s="89">
        <f t="shared" si="12"/>
        <v>0.8229166666666664</v>
      </c>
      <c r="Q41" s="103" t="s">
        <v>241</v>
      </c>
      <c r="R41" s="91" t="s">
        <v>241</v>
      </c>
      <c r="S41" s="80"/>
      <c r="T41" s="86" t="s">
        <v>268</v>
      </c>
      <c r="U41" s="81" t="s">
        <v>40</v>
      </c>
      <c r="V41" s="87">
        <v>1.7</v>
      </c>
      <c r="W41" s="87">
        <v>1.7</v>
      </c>
      <c r="X41" s="88">
        <f t="shared" si="13"/>
        <v>48.40000000000001</v>
      </c>
      <c r="Y41" s="89">
        <v>0.0020833333333333333</v>
      </c>
      <c r="Z41" s="89">
        <v>0.0020833333333333333</v>
      </c>
      <c r="AA41" s="89">
        <f t="shared" si="14"/>
        <v>0.05555555555555556</v>
      </c>
      <c r="AB41" s="89">
        <f t="shared" si="15"/>
        <v>0.30902777777777757</v>
      </c>
      <c r="AC41" s="89">
        <f t="shared" si="16"/>
        <v>0.36944444444444424</v>
      </c>
      <c r="AD41" s="89">
        <f t="shared" si="17"/>
        <v>0.40972222222222204</v>
      </c>
      <c r="AE41" s="89">
        <f t="shared" si="18"/>
        <v>0.4895833333333332</v>
      </c>
      <c r="AF41" s="89">
        <f t="shared" si="0"/>
        <v>0.5493055555555554</v>
      </c>
      <c r="AG41" s="89">
        <f t="shared" si="19"/>
        <v>0.6319444444444443</v>
      </c>
      <c r="AH41" s="89">
        <f t="shared" si="20"/>
        <v>0.6979166666666664</v>
      </c>
      <c r="AI41" s="89">
        <f t="shared" si="21"/>
        <v>0.7430555555555554</v>
      </c>
      <c r="AJ41" s="89">
        <v>0.8076388888888887</v>
      </c>
      <c r="AK41" s="89">
        <f t="shared" si="22"/>
        <v>0.8937499999999998</v>
      </c>
      <c r="AL41" s="103" t="s">
        <v>241</v>
      </c>
      <c r="AM41" s="103" t="s">
        <v>241</v>
      </c>
    </row>
    <row r="42" spans="1:39" ht="10.5">
      <c r="A42" s="86" t="s">
        <v>255</v>
      </c>
      <c r="B42" s="81" t="s">
        <v>31</v>
      </c>
      <c r="C42" s="87">
        <v>2</v>
      </c>
      <c r="D42" s="88">
        <f t="shared" si="1"/>
        <v>54.09999999999999</v>
      </c>
      <c r="E42" s="89">
        <v>0.002777777777777778</v>
      </c>
      <c r="F42" s="89">
        <f t="shared" si="2"/>
        <v>0.06249999999999999</v>
      </c>
      <c r="G42" s="89">
        <f t="shared" si="3"/>
        <v>0.2361111111111109</v>
      </c>
      <c r="H42" s="259">
        <f t="shared" si="4"/>
        <v>0.2951388888888887</v>
      </c>
      <c r="I42" s="259">
        <f t="shared" si="5"/>
        <v>0.33819444444444424</v>
      </c>
      <c r="J42" s="259">
        <f t="shared" si="6"/>
        <v>0.4131944444444442</v>
      </c>
      <c r="K42" s="89">
        <f t="shared" si="7"/>
        <v>0.4833333333333331</v>
      </c>
      <c r="L42" s="89">
        <f t="shared" si="8"/>
        <v>0.5555555555555554</v>
      </c>
      <c r="M42" s="89">
        <f t="shared" si="9"/>
        <v>0.6201388888888887</v>
      </c>
      <c r="N42" s="89">
        <f t="shared" si="10"/>
        <v>0.6652777777777775</v>
      </c>
      <c r="O42" s="89">
        <f t="shared" si="11"/>
        <v>0.7347222222222219</v>
      </c>
      <c r="P42" s="89">
        <f t="shared" si="12"/>
        <v>0.8256944444444442</v>
      </c>
      <c r="Q42" s="103" t="s">
        <v>241</v>
      </c>
      <c r="R42" s="91" t="s">
        <v>241</v>
      </c>
      <c r="S42" s="80"/>
      <c r="T42" s="86" t="s">
        <v>269</v>
      </c>
      <c r="U42" s="81" t="s">
        <v>40</v>
      </c>
      <c r="V42" s="87">
        <v>1.7</v>
      </c>
      <c r="W42" s="87">
        <v>1.7</v>
      </c>
      <c r="X42" s="88">
        <f t="shared" si="13"/>
        <v>50.100000000000016</v>
      </c>
      <c r="Y42" s="89">
        <v>0.0020833333333333333</v>
      </c>
      <c r="Z42" s="89">
        <v>0.0020833333333333333</v>
      </c>
      <c r="AA42" s="89">
        <f t="shared" si="14"/>
        <v>0.05763888888888889</v>
      </c>
      <c r="AB42" s="89">
        <f t="shared" si="15"/>
        <v>0.3111111111111109</v>
      </c>
      <c r="AC42" s="89">
        <f t="shared" si="16"/>
        <v>0.37152777777777757</v>
      </c>
      <c r="AD42" s="89">
        <f t="shared" si="17"/>
        <v>0.41180555555555537</v>
      </c>
      <c r="AE42" s="89">
        <f t="shared" si="18"/>
        <v>0.49166666666666653</v>
      </c>
      <c r="AF42" s="89">
        <f t="shared" si="0"/>
        <v>0.5513888888888887</v>
      </c>
      <c r="AG42" s="89">
        <f t="shared" si="19"/>
        <v>0.6340277777777776</v>
      </c>
      <c r="AH42" s="89">
        <f t="shared" si="20"/>
        <v>0.6999999999999997</v>
      </c>
      <c r="AI42" s="89">
        <f t="shared" si="21"/>
        <v>0.7451388888888887</v>
      </c>
      <c r="AJ42" s="89">
        <v>0.809722222222222</v>
      </c>
      <c r="AK42" s="89">
        <f t="shared" si="22"/>
        <v>0.8958333333333331</v>
      </c>
      <c r="AL42" s="103" t="s">
        <v>241</v>
      </c>
      <c r="AM42" s="103" t="s">
        <v>241</v>
      </c>
    </row>
    <row r="43" spans="1:39" ht="10.5">
      <c r="A43" s="86" t="s">
        <v>256</v>
      </c>
      <c r="B43" s="81" t="s">
        <v>31</v>
      </c>
      <c r="C43" s="87">
        <v>0.6</v>
      </c>
      <c r="D43" s="88">
        <f t="shared" si="1"/>
        <v>54.69999999999999</v>
      </c>
      <c r="E43" s="89">
        <v>0.001388888888888889</v>
      </c>
      <c r="F43" s="89">
        <f t="shared" si="2"/>
        <v>0.06388888888888888</v>
      </c>
      <c r="G43" s="89">
        <f t="shared" si="3"/>
        <v>0.2374999999999998</v>
      </c>
      <c r="H43" s="259">
        <f t="shared" si="4"/>
        <v>0.29652777777777756</v>
      </c>
      <c r="I43" s="259">
        <f t="shared" si="5"/>
        <v>0.3395833333333331</v>
      </c>
      <c r="J43" s="259">
        <f t="shared" si="6"/>
        <v>0.4145833333333331</v>
      </c>
      <c r="K43" s="89">
        <f t="shared" si="7"/>
        <v>0.484722222222222</v>
      </c>
      <c r="L43" s="89">
        <f t="shared" si="8"/>
        <v>0.5569444444444442</v>
      </c>
      <c r="M43" s="89">
        <f t="shared" si="9"/>
        <v>0.6215277777777776</v>
      </c>
      <c r="N43" s="89">
        <f t="shared" si="10"/>
        <v>0.6666666666666664</v>
      </c>
      <c r="O43" s="89">
        <f t="shared" si="11"/>
        <v>0.7361111111111108</v>
      </c>
      <c r="P43" s="89">
        <f t="shared" si="12"/>
        <v>0.8270833333333331</v>
      </c>
      <c r="Q43" s="103" t="s">
        <v>241</v>
      </c>
      <c r="R43" s="91" t="s">
        <v>241</v>
      </c>
      <c r="S43" s="80"/>
      <c r="T43" s="86" t="s">
        <v>226</v>
      </c>
      <c r="U43" s="81" t="s">
        <v>202</v>
      </c>
      <c r="V43" s="87">
        <v>3.2</v>
      </c>
      <c r="W43" s="87">
        <v>3.2</v>
      </c>
      <c r="X43" s="88">
        <f t="shared" si="13"/>
        <v>53.30000000000002</v>
      </c>
      <c r="Y43" s="89">
        <v>0.003472222222222222</v>
      </c>
      <c r="Z43" s="89">
        <v>0.003472222222222222</v>
      </c>
      <c r="AA43" s="89">
        <f t="shared" si="14"/>
        <v>0.061111111111111116</v>
      </c>
      <c r="AB43" s="89">
        <f t="shared" si="15"/>
        <v>0.3145833333333331</v>
      </c>
      <c r="AC43" s="89">
        <f t="shared" si="16"/>
        <v>0.3749999999999998</v>
      </c>
      <c r="AD43" s="89">
        <f t="shared" si="17"/>
        <v>0.4152777777777776</v>
      </c>
      <c r="AE43" s="89">
        <f t="shared" si="18"/>
        <v>0.49513888888888874</v>
      </c>
      <c r="AF43" s="89">
        <f t="shared" si="0"/>
        <v>0.5548611111111109</v>
      </c>
      <c r="AG43" s="89">
        <f t="shared" si="19"/>
        <v>0.6374999999999998</v>
      </c>
      <c r="AH43" s="89">
        <f t="shared" si="20"/>
        <v>0.7034722222222219</v>
      </c>
      <c r="AI43" s="89">
        <f t="shared" si="21"/>
        <v>0.7486111111111109</v>
      </c>
      <c r="AJ43" s="89">
        <v>0.8131944444444442</v>
      </c>
      <c r="AK43" s="89">
        <f t="shared" si="22"/>
        <v>0.8993055555555554</v>
      </c>
      <c r="AL43" s="103">
        <v>38.400000000000006</v>
      </c>
      <c r="AM43" s="103">
        <v>38.400000000000006</v>
      </c>
    </row>
    <row r="44" spans="1:39" ht="10.5">
      <c r="A44" s="86" t="s">
        <v>257</v>
      </c>
      <c r="B44" s="81" t="s">
        <v>31</v>
      </c>
      <c r="C44" s="87">
        <v>1.5</v>
      </c>
      <c r="D44" s="88">
        <f t="shared" si="1"/>
        <v>56.19999999999999</v>
      </c>
      <c r="E44" s="89">
        <v>0.0020833333333333333</v>
      </c>
      <c r="F44" s="89">
        <f t="shared" si="2"/>
        <v>0.06597222222222222</v>
      </c>
      <c r="G44" s="89">
        <f t="shared" si="3"/>
        <v>0.23958333333333312</v>
      </c>
      <c r="H44" s="259">
        <f t="shared" si="4"/>
        <v>0.2986111111111109</v>
      </c>
      <c r="I44" s="259">
        <f t="shared" si="5"/>
        <v>0.34166666666666645</v>
      </c>
      <c r="J44" s="259">
        <f t="shared" si="6"/>
        <v>0.4166666666666664</v>
      </c>
      <c r="K44" s="89">
        <f t="shared" si="7"/>
        <v>0.4868055555555553</v>
      </c>
      <c r="L44" s="89">
        <f t="shared" si="8"/>
        <v>0.5590277777777776</v>
      </c>
      <c r="M44" s="89">
        <f t="shared" si="9"/>
        <v>0.6236111111111109</v>
      </c>
      <c r="N44" s="89">
        <f t="shared" si="10"/>
        <v>0.6687499999999997</v>
      </c>
      <c r="O44" s="89">
        <f t="shared" si="11"/>
        <v>0.7381944444444442</v>
      </c>
      <c r="P44" s="89">
        <f t="shared" si="12"/>
        <v>0.8291666666666664</v>
      </c>
      <c r="Q44" s="103" t="s">
        <v>241</v>
      </c>
      <c r="R44" s="91">
        <v>23.25</v>
      </c>
      <c r="S44" s="80"/>
      <c r="T44" s="86" t="s">
        <v>227</v>
      </c>
      <c r="U44" s="81" t="s">
        <v>202</v>
      </c>
      <c r="V44" s="87">
        <v>1.3</v>
      </c>
      <c r="W44" s="87">
        <v>1.3</v>
      </c>
      <c r="X44" s="88">
        <f t="shared" si="13"/>
        <v>54.600000000000016</v>
      </c>
      <c r="Y44" s="89">
        <v>0.0020833333333333333</v>
      </c>
      <c r="Z44" s="89">
        <v>0.0020833333333333333</v>
      </c>
      <c r="AA44" s="89">
        <f t="shared" si="14"/>
        <v>0.06319444444444446</v>
      </c>
      <c r="AB44" s="89">
        <f t="shared" si="15"/>
        <v>0.31666666666666643</v>
      </c>
      <c r="AC44" s="89">
        <f t="shared" si="16"/>
        <v>0.3770833333333331</v>
      </c>
      <c r="AD44" s="89">
        <f t="shared" si="17"/>
        <v>0.4173611111111109</v>
      </c>
      <c r="AE44" s="89">
        <f t="shared" si="18"/>
        <v>0.49722222222222207</v>
      </c>
      <c r="AF44" s="89">
        <f t="shared" si="0"/>
        <v>0.5569444444444442</v>
      </c>
      <c r="AG44" s="89">
        <f t="shared" si="19"/>
        <v>0.6395833333333332</v>
      </c>
      <c r="AH44" s="89">
        <f t="shared" si="20"/>
        <v>0.7055555555555553</v>
      </c>
      <c r="AI44" s="89">
        <f t="shared" si="21"/>
        <v>0.7506944444444442</v>
      </c>
      <c r="AJ44" s="89">
        <v>0.8152777777777775</v>
      </c>
      <c r="AK44" s="89">
        <f t="shared" si="22"/>
        <v>0.9013888888888887</v>
      </c>
      <c r="AL44" s="103" t="s">
        <v>241</v>
      </c>
      <c r="AM44" s="103" t="s">
        <v>241</v>
      </c>
    </row>
    <row r="45" spans="1:39" ht="10.5">
      <c r="A45" s="80"/>
      <c r="B45" s="93"/>
      <c r="C45" s="94"/>
      <c r="D45" s="95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7"/>
      <c r="R45" s="91" t="s">
        <v>241</v>
      </c>
      <c r="S45" s="80"/>
      <c r="T45" s="86" t="s">
        <v>231</v>
      </c>
      <c r="U45" s="81" t="s">
        <v>202</v>
      </c>
      <c r="V45" s="87">
        <v>0.5</v>
      </c>
      <c r="W45" s="87">
        <v>0.5</v>
      </c>
      <c r="X45" s="88">
        <f t="shared" si="13"/>
        <v>55.100000000000016</v>
      </c>
      <c r="Y45" s="89">
        <v>0.0006944444444444445</v>
      </c>
      <c r="Z45" s="89">
        <v>0.0006944444444444445</v>
      </c>
      <c r="AA45" s="89">
        <f t="shared" si="14"/>
        <v>0.0638888888888889</v>
      </c>
      <c r="AB45" s="89">
        <f t="shared" si="15"/>
        <v>0.31736111111111087</v>
      </c>
      <c r="AC45" s="89">
        <f t="shared" si="16"/>
        <v>0.37777777777777755</v>
      </c>
      <c r="AD45" s="89">
        <f t="shared" si="17"/>
        <v>0.41805555555555535</v>
      </c>
      <c r="AE45" s="89">
        <f t="shared" si="18"/>
        <v>0.4979166666666665</v>
      </c>
      <c r="AF45" s="89">
        <f t="shared" si="0"/>
        <v>0.5576388888888887</v>
      </c>
      <c r="AG45" s="89">
        <f t="shared" si="19"/>
        <v>0.6402777777777776</v>
      </c>
      <c r="AH45" s="89">
        <f t="shared" si="20"/>
        <v>0.7062499999999997</v>
      </c>
      <c r="AI45" s="89">
        <f t="shared" si="21"/>
        <v>0.7513888888888887</v>
      </c>
      <c r="AJ45" s="89">
        <v>0.815972222222222</v>
      </c>
      <c r="AK45" s="89">
        <f t="shared" si="22"/>
        <v>0.9020833333333331</v>
      </c>
      <c r="AL45" s="103" t="s">
        <v>241</v>
      </c>
      <c r="AM45" s="103" t="s">
        <v>241</v>
      </c>
    </row>
    <row r="46" spans="1:39" ht="10.5">
      <c r="A46" s="80"/>
      <c r="B46" s="93"/>
      <c r="C46" s="94"/>
      <c r="D46" s="95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7"/>
      <c r="R46" s="97"/>
      <c r="S46" s="80"/>
      <c r="T46" s="260" t="s">
        <v>321</v>
      </c>
      <c r="U46" s="81" t="s">
        <v>202</v>
      </c>
      <c r="V46" s="87">
        <v>0.3</v>
      </c>
      <c r="W46" s="87">
        <v>0.3</v>
      </c>
      <c r="X46" s="88">
        <f t="shared" si="13"/>
        <v>55.40000000000001</v>
      </c>
      <c r="Y46" s="89">
        <v>0.0006944444444444445</v>
      </c>
      <c r="Z46" s="89">
        <v>0.0006944444444444445</v>
      </c>
      <c r="AA46" s="89">
        <f t="shared" si="14"/>
        <v>0.06458333333333334</v>
      </c>
      <c r="AB46" s="89">
        <f t="shared" si="15"/>
        <v>0.3180555555555553</v>
      </c>
      <c r="AC46" s="89">
        <f t="shared" si="16"/>
        <v>0.378472222222222</v>
      </c>
      <c r="AD46" s="89">
        <f t="shared" si="17"/>
        <v>0.4187499999999998</v>
      </c>
      <c r="AE46" s="89">
        <f t="shared" si="18"/>
        <v>0.49861111111111095</v>
      </c>
      <c r="AF46" s="89">
        <f t="shared" si="0"/>
        <v>0.5583333333333331</v>
      </c>
      <c r="AG46" s="89">
        <f t="shared" si="19"/>
        <v>0.640972222222222</v>
      </c>
      <c r="AH46" s="89">
        <f t="shared" si="20"/>
        <v>0.7069444444444442</v>
      </c>
      <c r="AI46" s="89">
        <f t="shared" si="21"/>
        <v>0.7520833333333331</v>
      </c>
      <c r="AJ46" s="89">
        <v>0.8166666666666664</v>
      </c>
      <c r="AK46" s="89">
        <f t="shared" si="22"/>
        <v>0.9027777777777776</v>
      </c>
      <c r="AL46" s="103" t="s">
        <v>241</v>
      </c>
      <c r="AM46" s="103" t="s">
        <v>241</v>
      </c>
    </row>
    <row r="47" spans="1:39" ht="10.5">
      <c r="A47" s="78" t="s">
        <v>34</v>
      </c>
      <c r="R47" s="97"/>
      <c r="S47" s="80"/>
      <c r="T47" s="86" t="s">
        <v>216</v>
      </c>
      <c r="U47" s="81" t="s">
        <v>258</v>
      </c>
      <c r="V47" s="87">
        <v>0.8</v>
      </c>
      <c r="W47" s="87">
        <v>0.8</v>
      </c>
      <c r="X47" s="88">
        <f t="shared" si="13"/>
        <v>56.20000000000001</v>
      </c>
      <c r="Y47" s="89">
        <v>0.001388888888888889</v>
      </c>
      <c r="Z47" s="89">
        <v>0.001388888888888889</v>
      </c>
      <c r="AA47" s="89">
        <f t="shared" si="14"/>
        <v>0.06597222222222222</v>
      </c>
      <c r="AB47" s="89">
        <f t="shared" si="15"/>
        <v>0.3194444444444442</v>
      </c>
      <c r="AC47" s="89">
        <f t="shared" si="16"/>
        <v>0.37986111111111087</v>
      </c>
      <c r="AD47" s="89">
        <f t="shared" si="17"/>
        <v>0.4201388888888887</v>
      </c>
      <c r="AE47" s="89">
        <f t="shared" si="18"/>
        <v>0.49999999999999983</v>
      </c>
      <c r="AF47" s="89">
        <f t="shared" si="0"/>
        <v>0.559722222222222</v>
      </c>
      <c r="AG47" s="89">
        <f t="shared" si="19"/>
        <v>0.6423611111111109</v>
      </c>
      <c r="AH47" s="89">
        <f t="shared" si="20"/>
        <v>0.708333333333333</v>
      </c>
      <c r="AI47" s="89">
        <v>0.753472222222222</v>
      </c>
      <c r="AJ47" s="89">
        <v>0.8180555555555553</v>
      </c>
      <c r="AK47" s="89">
        <f t="shared" si="22"/>
        <v>0.9041666666666665</v>
      </c>
      <c r="AL47" s="103" t="s">
        <v>241</v>
      </c>
      <c r="AM47" s="103" t="s">
        <v>241</v>
      </c>
    </row>
    <row r="49" ht="10.5">
      <c r="A49" s="78" t="s">
        <v>0</v>
      </c>
    </row>
    <row r="50" spans="1:16" ht="10.5">
      <c r="A50" s="78" t="s">
        <v>90</v>
      </c>
      <c r="G50" s="98"/>
      <c r="H50" s="98"/>
      <c r="I50" s="98"/>
      <c r="J50" s="98"/>
      <c r="K50" s="98"/>
      <c r="L50" s="98"/>
      <c r="M50" s="98"/>
      <c r="N50" s="98"/>
      <c r="O50" s="98"/>
      <c r="P50" s="98"/>
    </row>
    <row r="51" spans="1:16" ht="10.5">
      <c r="A51" s="78" t="s">
        <v>240</v>
      </c>
      <c r="G51" s="98"/>
      <c r="H51" s="98"/>
      <c r="I51" s="98"/>
      <c r="J51" s="98"/>
      <c r="K51" s="98"/>
      <c r="L51" s="98"/>
      <c r="M51" s="98"/>
      <c r="N51" s="98"/>
      <c r="O51" s="98"/>
      <c r="P51" s="98"/>
    </row>
    <row r="52" spans="1:5" ht="10.5">
      <c r="A52" s="78" t="s">
        <v>270</v>
      </c>
      <c r="D52" s="99"/>
      <c r="E52" s="99"/>
    </row>
    <row r="53" spans="1:19" ht="10.5">
      <c r="A53" s="336" t="s">
        <v>271</v>
      </c>
      <c r="B53" s="336"/>
      <c r="C53" s="336"/>
      <c r="D53" s="336"/>
      <c r="E53" s="336"/>
      <c r="F53" s="336"/>
      <c r="G53" s="336"/>
      <c r="H53" s="336"/>
      <c r="I53" s="336"/>
      <c r="J53" s="336"/>
      <c r="K53" s="336"/>
      <c r="L53" s="336"/>
      <c r="M53" s="336"/>
      <c r="N53" s="336"/>
      <c r="S53" s="80"/>
    </row>
    <row r="54" ht="10.5">
      <c r="S54" s="80"/>
    </row>
    <row r="55" ht="5.25" customHeight="1">
      <c r="S55" s="80"/>
    </row>
  </sheetData>
  <sheetProtection/>
  <mergeCells count="19">
    <mergeCell ref="W6:W8"/>
    <mergeCell ref="X6:X8"/>
    <mergeCell ref="B2:J2"/>
    <mergeCell ref="B6:B8"/>
    <mergeCell ref="C6:C8"/>
    <mergeCell ref="D6:D8"/>
    <mergeCell ref="E6:E8"/>
    <mergeCell ref="F6:F8"/>
    <mergeCell ref="B4:D4"/>
    <mergeCell ref="Y6:Y8"/>
    <mergeCell ref="Z6:Z8"/>
    <mergeCell ref="AA6:AA8"/>
    <mergeCell ref="AL6:AL8"/>
    <mergeCell ref="AM6:AM8"/>
    <mergeCell ref="A53:N53"/>
    <mergeCell ref="Q6:Q8"/>
    <mergeCell ref="R6:R8"/>
    <mergeCell ref="U6:U8"/>
    <mergeCell ref="V6:V8"/>
  </mergeCells>
  <printOptions/>
  <pageMargins left="0.25" right="0.25" top="0.75" bottom="0.75" header="0.3" footer="0.3"/>
  <pageSetup fitToHeight="1" fitToWidth="1" horizontalDpi="600" verticalDpi="600" orientation="landscape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55"/>
  <sheetViews>
    <sheetView zoomScalePageLayoutView="0" workbookViewId="0" topLeftCell="A15">
      <selection activeCell="Q27" sqref="Q27"/>
    </sheetView>
  </sheetViews>
  <sheetFormatPr defaultColWidth="9.140625" defaultRowHeight="12.75"/>
  <cols>
    <col min="1" max="1" width="44.421875" style="78" customWidth="1"/>
    <col min="2" max="2" width="6.00390625" style="79" customWidth="1"/>
    <col min="3" max="5" width="5.7109375" style="78" customWidth="1"/>
    <col min="6" max="6" width="6.00390625" style="78" customWidth="1"/>
    <col min="7" max="15" width="5.57421875" style="78" customWidth="1"/>
    <col min="16" max="16" width="5.57421875" style="78" hidden="1" customWidth="1"/>
    <col min="17" max="17" width="5.7109375" style="79" customWidth="1"/>
    <col min="18" max="18" width="5.7109375" style="79" hidden="1" customWidth="1"/>
    <col min="19" max="19" width="0.9921875" style="78" customWidth="1"/>
    <col min="20" max="20" width="47.8515625" style="78" customWidth="1"/>
    <col min="21" max="21" width="4.8515625" style="78" customWidth="1"/>
    <col min="22" max="22" width="6.421875" style="78" customWidth="1"/>
    <col min="23" max="23" width="6.8515625" style="78" customWidth="1"/>
    <col min="24" max="25" width="6.421875" style="78" customWidth="1"/>
    <col min="26" max="26" width="7.00390625" style="78" customWidth="1"/>
    <col min="27" max="27" width="6.421875" style="78" customWidth="1"/>
    <col min="28" max="36" width="6.00390625" style="78" customWidth="1"/>
    <col min="37" max="37" width="6.00390625" style="78" hidden="1" customWidth="1"/>
    <col min="38" max="38" width="5.140625" style="78" customWidth="1"/>
    <col min="39" max="39" width="5.57421875" style="78" customWidth="1"/>
    <col min="40" max="16384" width="9.140625" style="78" customWidth="1"/>
  </cols>
  <sheetData>
    <row r="1" spans="1:19" s="100" customFormat="1" ht="10.5">
      <c r="A1" s="100" t="s">
        <v>14</v>
      </c>
      <c r="B1" s="101"/>
      <c r="Q1" s="101"/>
      <c r="R1" s="101"/>
      <c r="S1" s="102"/>
    </row>
    <row r="2" spans="1:19" s="100" customFormat="1" ht="10.5">
      <c r="A2" s="100" t="s">
        <v>89</v>
      </c>
      <c r="B2" s="342" t="s">
        <v>205</v>
      </c>
      <c r="C2" s="342"/>
      <c r="D2" s="342"/>
      <c r="E2" s="342"/>
      <c r="F2" s="342"/>
      <c r="G2" s="342"/>
      <c r="H2" s="342"/>
      <c r="I2" s="342"/>
      <c r="J2" s="342"/>
      <c r="K2" s="109"/>
      <c r="L2" s="101"/>
      <c r="S2" s="102"/>
    </row>
    <row r="3" spans="1:19" s="100" customFormat="1" ht="10.5">
      <c r="A3" s="100" t="s">
        <v>15</v>
      </c>
      <c r="B3" s="100" t="s">
        <v>17</v>
      </c>
      <c r="C3" s="100" t="s">
        <v>201</v>
      </c>
      <c r="Q3" s="101"/>
      <c r="R3" s="101"/>
      <c r="S3" s="102"/>
    </row>
    <row r="4" spans="1:32" s="100" customFormat="1" ht="9.75" customHeight="1">
      <c r="A4" s="100" t="s">
        <v>16</v>
      </c>
      <c r="B4" s="341" t="s">
        <v>273</v>
      </c>
      <c r="C4" s="341"/>
      <c r="D4" s="341"/>
      <c r="Q4" s="101"/>
      <c r="R4" s="101"/>
      <c r="S4" s="102"/>
      <c r="AF4" s="251"/>
    </row>
    <row r="5" ht="10.5">
      <c r="S5" s="80"/>
    </row>
    <row r="6" spans="1:39" s="79" customFormat="1" ht="9" customHeight="1">
      <c r="A6" s="58" t="s">
        <v>19</v>
      </c>
      <c r="B6" s="343" t="s">
        <v>33</v>
      </c>
      <c r="C6" s="343" t="s">
        <v>207</v>
      </c>
      <c r="D6" s="343" t="s">
        <v>21</v>
      </c>
      <c r="E6" s="343" t="s">
        <v>22</v>
      </c>
      <c r="F6" s="343" t="s">
        <v>23</v>
      </c>
      <c r="G6" s="244" t="s">
        <v>1</v>
      </c>
      <c r="H6" s="244" t="s">
        <v>310</v>
      </c>
      <c r="I6" s="244" t="s">
        <v>310</v>
      </c>
      <c r="J6" s="244" t="s">
        <v>310</v>
      </c>
      <c r="K6" s="244" t="s">
        <v>310</v>
      </c>
      <c r="L6" s="244" t="s">
        <v>310</v>
      </c>
      <c r="M6" s="244" t="s">
        <v>310</v>
      </c>
      <c r="N6" s="244" t="s">
        <v>1</v>
      </c>
      <c r="O6" s="244" t="s">
        <v>1</v>
      </c>
      <c r="P6" s="245"/>
      <c r="Q6" s="343" t="s">
        <v>217</v>
      </c>
      <c r="R6" s="337" t="s">
        <v>210</v>
      </c>
      <c r="S6" s="93"/>
      <c r="T6" s="81" t="s">
        <v>19</v>
      </c>
      <c r="U6" s="338" t="s">
        <v>33</v>
      </c>
      <c r="V6" s="338" t="s">
        <v>207</v>
      </c>
      <c r="W6" s="338" t="s">
        <v>315</v>
      </c>
      <c r="X6" s="338" t="s">
        <v>21</v>
      </c>
      <c r="Y6" s="338" t="s">
        <v>22</v>
      </c>
      <c r="Z6" s="338" t="s">
        <v>323</v>
      </c>
      <c r="AA6" s="338" t="s">
        <v>23</v>
      </c>
      <c r="AB6" s="244" t="s">
        <v>1</v>
      </c>
      <c r="AC6" s="244" t="s">
        <v>310</v>
      </c>
      <c r="AD6" s="244" t="s">
        <v>310</v>
      </c>
      <c r="AE6" s="244" t="s">
        <v>310</v>
      </c>
      <c r="AF6" s="244" t="s">
        <v>310</v>
      </c>
      <c r="AG6" s="244" t="s">
        <v>310</v>
      </c>
      <c r="AH6" s="244" t="s">
        <v>310</v>
      </c>
      <c r="AI6" s="244" t="s">
        <v>1</v>
      </c>
      <c r="AJ6" s="244" t="s">
        <v>1</v>
      </c>
      <c r="AK6" s="252"/>
      <c r="AL6" s="338" t="s">
        <v>29</v>
      </c>
      <c r="AM6" s="338" t="s">
        <v>324</v>
      </c>
    </row>
    <row r="7" spans="1:39" ht="10.5">
      <c r="A7" s="58" t="s">
        <v>2</v>
      </c>
      <c r="B7" s="343"/>
      <c r="C7" s="343"/>
      <c r="D7" s="343"/>
      <c r="E7" s="343"/>
      <c r="F7" s="343"/>
      <c r="G7" s="106" t="s">
        <v>4</v>
      </c>
      <c r="H7" s="106" t="s">
        <v>4</v>
      </c>
      <c r="I7" s="106" t="s">
        <v>4</v>
      </c>
      <c r="J7" s="106" t="s">
        <v>4</v>
      </c>
      <c r="K7" s="106" t="s">
        <v>4</v>
      </c>
      <c r="L7" s="106" t="s">
        <v>4</v>
      </c>
      <c r="M7" s="58" t="s">
        <v>4</v>
      </c>
      <c r="N7" s="58" t="s">
        <v>4</v>
      </c>
      <c r="O7" s="58" t="s">
        <v>4</v>
      </c>
      <c r="P7" s="247"/>
      <c r="Q7" s="343"/>
      <c r="R7" s="337"/>
      <c r="S7" s="80"/>
      <c r="T7" s="81" t="s">
        <v>2</v>
      </c>
      <c r="U7" s="339"/>
      <c r="V7" s="339"/>
      <c r="W7" s="339"/>
      <c r="X7" s="339"/>
      <c r="Y7" s="339"/>
      <c r="Z7" s="339"/>
      <c r="AA7" s="339"/>
      <c r="AB7" s="58" t="s">
        <v>4</v>
      </c>
      <c r="AC7" s="58" t="s">
        <v>4</v>
      </c>
      <c r="AD7" s="58" t="s">
        <v>4</v>
      </c>
      <c r="AE7" s="58" t="s">
        <v>4</v>
      </c>
      <c r="AF7" s="58" t="s">
        <v>4</v>
      </c>
      <c r="AG7" s="58" t="s">
        <v>4</v>
      </c>
      <c r="AH7" s="58" t="s">
        <v>4</v>
      </c>
      <c r="AI7" s="58" t="s">
        <v>4</v>
      </c>
      <c r="AJ7" s="58" t="s">
        <v>4</v>
      </c>
      <c r="AK7" s="253"/>
      <c r="AL7" s="339"/>
      <c r="AM7" s="339"/>
    </row>
    <row r="8" spans="1:39" s="85" customFormat="1" ht="30" customHeight="1">
      <c r="A8" s="107" t="s">
        <v>5</v>
      </c>
      <c r="B8" s="343"/>
      <c r="C8" s="343"/>
      <c r="D8" s="343"/>
      <c r="E8" s="343"/>
      <c r="F8" s="343"/>
      <c r="G8" s="106" t="s">
        <v>208</v>
      </c>
      <c r="H8" s="106" t="s">
        <v>209</v>
      </c>
      <c r="I8" s="106" t="s">
        <v>232</v>
      </c>
      <c r="J8" s="106" t="s">
        <v>233</v>
      </c>
      <c r="K8" s="106" t="s">
        <v>212</v>
      </c>
      <c r="L8" s="106" t="s">
        <v>213</v>
      </c>
      <c r="M8" s="106" t="s">
        <v>214</v>
      </c>
      <c r="N8" s="106" t="s">
        <v>215</v>
      </c>
      <c r="O8" s="106" t="s">
        <v>234</v>
      </c>
      <c r="P8" s="246"/>
      <c r="Q8" s="343"/>
      <c r="R8" s="337"/>
      <c r="S8" s="84"/>
      <c r="T8" s="83" t="s">
        <v>5</v>
      </c>
      <c r="U8" s="340"/>
      <c r="V8" s="340"/>
      <c r="W8" s="340"/>
      <c r="X8" s="340"/>
      <c r="Y8" s="340"/>
      <c r="Z8" s="340"/>
      <c r="AA8" s="340"/>
      <c r="AB8" s="106" t="s">
        <v>235</v>
      </c>
      <c r="AC8" s="106" t="s">
        <v>236</v>
      </c>
      <c r="AD8" s="106" t="s">
        <v>237</v>
      </c>
      <c r="AE8" s="106" t="s">
        <v>238</v>
      </c>
      <c r="AF8" s="106" t="s">
        <v>239</v>
      </c>
      <c r="AG8" s="106" t="s">
        <v>283</v>
      </c>
      <c r="AH8" s="106" t="s">
        <v>284</v>
      </c>
      <c r="AI8" s="106" t="s">
        <v>311</v>
      </c>
      <c r="AJ8" s="106" t="s">
        <v>312</v>
      </c>
      <c r="AK8" s="254"/>
      <c r="AL8" s="340"/>
      <c r="AM8" s="340"/>
    </row>
    <row r="9" spans="1:39" ht="11.25">
      <c r="A9" s="86" t="s">
        <v>216</v>
      </c>
      <c r="B9" s="81" t="s">
        <v>258</v>
      </c>
      <c r="C9" s="87">
        <v>0</v>
      </c>
      <c r="D9" s="88">
        <v>0</v>
      </c>
      <c r="E9" s="89">
        <v>0</v>
      </c>
      <c r="F9" s="89">
        <v>0</v>
      </c>
      <c r="G9" s="89">
        <v>0.17361111111111113</v>
      </c>
      <c r="H9" s="89">
        <v>0.23263888888888887</v>
      </c>
      <c r="I9" s="89">
        <v>0.27569444444444446</v>
      </c>
      <c r="J9" s="89">
        <v>0.3506944444444444</v>
      </c>
      <c r="K9" s="89">
        <v>0.42083333333333334</v>
      </c>
      <c r="L9" s="90">
        <v>0.4930555555555556</v>
      </c>
      <c r="M9" s="90">
        <v>0.5576388888888889</v>
      </c>
      <c r="N9" s="90">
        <v>0.6027777777777777</v>
      </c>
      <c r="O9" s="90">
        <v>0.6722222222222222</v>
      </c>
      <c r="P9" s="90">
        <v>0.7638888888888888</v>
      </c>
      <c r="Q9" s="262" t="str">
        <f aca="true" t="shared" si="0" ref="Q9:Q19">IF(C9&gt;2.9,C9/E9/24,"-")</f>
        <v>-</v>
      </c>
      <c r="R9" s="91" t="s">
        <v>241</v>
      </c>
      <c r="S9" s="80"/>
      <c r="T9" s="86" t="s">
        <v>243</v>
      </c>
      <c r="U9" s="81" t="s">
        <v>31</v>
      </c>
      <c r="V9" s="87">
        <v>0</v>
      </c>
      <c r="W9" s="87">
        <v>0</v>
      </c>
      <c r="X9" s="88">
        <v>0</v>
      </c>
      <c r="Y9" s="89">
        <v>0</v>
      </c>
      <c r="Z9" s="89">
        <v>0</v>
      </c>
      <c r="AA9" s="89">
        <v>0</v>
      </c>
      <c r="AB9" s="89">
        <v>0.2534722222222222</v>
      </c>
      <c r="AC9" s="89">
        <v>0.3138888888888889</v>
      </c>
      <c r="AD9" s="89">
        <v>0.3541666666666667</v>
      </c>
      <c r="AE9" s="89">
        <v>0.43333333333333335</v>
      </c>
      <c r="AF9" s="89">
        <v>0.49374999999999997</v>
      </c>
      <c r="AG9" s="89">
        <v>0.576388888888889</v>
      </c>
      <c r="AH9" s="89">
        <v>0.642361111111111</v>
      </c>
      <c r="AI9" s="89">
        <v>0.6875</v>
      </c>
      <c r="AJ9" s="89">
        <v>0.7520833333333333</v>
      </c>
      <c r="AK9" s="89">
        <v>0.8402777777777778</v>
      </c>
      <c r="AL9" s="262" t="str">
        <f aca="true" t="shared" si="1" ref="AL9:AM47">IF(V9&gt;2.9,V9/Y9/24,"-")</f>
        <v>-</v>
      </c>
      <c r="AM9" s="262" t="str">
        <f t="shared" si="1"/>
        <v>-</v>
      </c>
    </row>
    <row r="10" spans="1:39" ht="11.25">
      <c r="A10" s="86" t="s">
        <v>230</v>
      </c>
      <c r="B10" s="81" t="s">
        <v>202</v>
      </c>
      <c r="C10" s="87">
        <v>1</v>
      </c>
      <c r="D10" s="88">
        <f>SUM(D9+C10)</f>
        <v>1</v>
      </c>
      <c r="E10" s="89">
        <v>0.0020833333333333333</v>
      </c>
      <c r="F10" s="89">
        <f>E10+F9</f>
        <v>0.0020833333333333333</v>
      </c>
      <c r="G10" s="89">
        <f>E10+G9</f>
        <v>0.17569444444444446</v>
      </c>
      <c r="H10" s="89">
        <f>E10+H9</f>
        <v>0.2347222222222222</v>
      </c>
      <c r="I10" s="89">
        <f>E10+I9</f>
        <v>0.2777777777777778</v>
      </c>
      <c r="J10" s="89">
        <f>J9+E10</f>
        <v>0.35277777777777775</v>
      </c>
      <c r="K10" s="89">
        <f>E10+K9</f>
        <v>0.42291666666666666</v>
      </c>
      <c r="L10" s="89">
        <f>SUM(L9+E10)</f>
        <v>0.4951388888888889</v>
      </c>
      <c r="M10" s="89">
        <f>E10+M9</f>
        <v>0.5597222222222222</v>
      </c>
      <c r="N10" s="89">
        <f>SUM(N9+E10)</f>
        <v>0.6048611111111111</v>
      </c>
      <c r="O10" s="89">
        <f>E10+O9</f>
        <v>0.6743055555555555</v>
      </c>
      <c r="P10" s="89">
        <f>P9+E10</f>
        <v>0.7659722222222222</v>
      </c>
      <c r="Q10" s="262" t="str">
        <f t="shared" si="0"/>
        <v>-</v>
      </c>
      <c r="R10" s="91" t="s">
        <v>241</v>
      </c>
      <c r="S10" s="80"/>
      <c r="T10" s="86" t="s">
        <v>242</v>
      </c>
      <c r="U10" s="81" t="s">
        <v>31</v>
      </c>
      <c r="V10" s="87">
        <v>1</v>
      </c>
      <c r="W10" s="87">
        <v>1</v>
      </c>
      <c r="X10" s="88">
        <f>V10+X9</f>
        <v>1</v>
      </c>
      <c r="Y10" s="89">
        <v>0.001388888888888889</v>
      </c>
      <c r="Z10" s="89">
        <v>0.001388888888888889</v>
      </c>
      <c r="AA10" s="89">
        <f>Y10+AA9</f>
        <v>0.001388888888888889</v>
      </c>
      <c r="AB10" s="89">
        <f>SUM(AB9+Y10)</f>
        <v>0.2548611111111111</v>
      </c>
      <c r="AC10" s="89">
        <f>AC9+Y10</f>
        <v>0.31527777777777777</v>
      </c>
      <c r="AD10" s="89">
        <f>Y10+AD9</f>
        <v>0.35555555555555557</v>
      </c>
      <c r="AE10" s="89">
        <f>AE9+Y10</f>
        <v>0.43472222222222223</v>
      </c>
      <c r="AF10" s="89">
        <f aca="true" t="shared" si="2" ref="AF10:AF47">Y10+AF9</f>
        <v>0.49513888888888885</v>
      </c>
      <c r="AG10" s="89">
        <f>AG9+Y10</f>
        <v>0.5777777777777778</v>
      </c>
      <c r="AH10" s="89">
        <f>AH9+Y10</f>
        <v>0.6437499999999999</v>
      </c>
      <c r="AI10" s="89">
        <f>AI9+Y10</f>
        <v>0.6888888888888889</v>
      </c>
      <c r="AJ10" s="89">
        <v>0.7534722222222222</v>
      </c>
      <c r="AK10" s="89">
        <f>AK9+Y10</f>
        <v>0.8416666666666667</v>
      </c>
      <c r="AL10" s="262" t="str">
        <f t="shared" si="1"/>
        <v>-</v>
      </c>
      <c r="AM10" s="262" t="str">
        <f t="shared" si="1"/>
        <v>-</v>
      </c>
    </row>
    <row r="11" spans="1:39" ht="11.25">
      <c r="A11" s="86" t="s">
        <v>228</v>
      </c>
      <c r="B11" s="81" t="s">
        <v>202</v>
      </c>
      <c r="C11" s="87">
        <v>0.4</v>
      </c>
      <c r="D11" s="88">
        <f aca="true" t="shared" si="3" ref="D11:D44">SUM(D10+C11)</f>
        <v>1.4</v>
      </c>
      <c r="E11" s="89">
        <v>0.0006944444444444445</v>
      </c>
      <c r="F11" s="89">
        <f aca="true" t="shared" si="4" ref="F11:F44">E11+F10</f>
        <v>0.002777777777777778</v>
      </c>
      <c r="G11" s="89">
        <f aca="true" t="shared" si="5" ref="G11:G44">E11+G10</f>
        <v>0.1763888888888889</v>
      </c>
      <c r="H11" s="89">
        <f aca="true" t="shared" si="6" ref="H11:H44">E11+H10</f>
        <v>0.23541666666666664</v>
      </c>
      <c r="I11" s="89">
        <f aca="true" t="shared" si="7" ref="I11:I44">E11+I10</f>
        <v>0.27847222222222223</v>
      </c>
      <c r="J11" s="89">
        <f aca="true" t="shared" si="8" ref="J11:J44">J10+E11</f>
        <v>0.3534722222222222</v>
      </c>
      <c r="K11" s="89">
        <f aca="true" t="shared" si="9" ref="K11:K44">E11+K10</f>
        <v>0.4236111111111111</v>
      </c>
      <c r="L11" s="89">
        <f aca="true" t="shared" si="10" ref="L11:L44">SUM(L10+E11)</f>
        <v>0.49583333333333335</v>
      </c>
      <c r="M11" s="89">
        <f aca="true" t="shared" si="11" ref="M11:M44">E11+M10</f>
        <v>0.5604166666666667</v>
      </c>
      <c r="N11" s="89">
        <f aca="true" t="shared" si="12" ref="N11:N44">SUM(N10+E11)</f>
        <v>0.6055555555555555</v>
      </c>
      <c r="O11" s="89">
        <f aca="true" t="shared" si="13" ref="O11:O43">E11+O10</f>
        <v>0.6749999999999999</v>
      </c>
      <c r="P11" s="89">
        <f aca="true" t="shared" si="14" ref="P11:P44">P10+E11</f>
        <v>0.7666666666666666</v>
      </c>
      <c r="Q11" s="262" t="str">
        <f t="shared" si="0"/>
        <v>-</v>
      </c>
      <c r="R11" s="91" t="s">
        <v>241</v>
      </c>
      <c r="S11" s="80"/>
      <c r="T11" s="86" t="s">
        <v>244</v>
      </c>
      <c r="U11" s="81" t="s">
        <v>31</v>
      </c>
      <c r="V11" s="87">
        <v>0.8</v>
      </c>
      <c r="W11" s="87">
        <v>0.8</v>
      </c>
      <c r="X11" s="88">
        <f aca="true" t="shared" si="15" ref="X11:X47">V11+X10</f>
        <v>1.8</v>
      </c>
      <c r="Y11" s="89">
        <v>0.001388888888888889</v>
      </c>
      <c r="Z11" s="89">
        <v>0.001388888888888889</v>
      </c>
      <c r="AA11" s="89">
        <f aca="true" t="shared" si="16" ref="AA11:AA47">Y11+AA10</f>
        <v>0.002777777777777778</v>
      </c>
      <c r="AB11" s="89">
        <f aca="true" t="shared" si="17" ref="AB11:AB47">SUM(AB10+Y11)</f>
        <v>0.25625</v>
      </c>
      <c r="AC11" s="89">
        <f aca="true" t="shared" si="18" ref="AC11:AC47">AC10+Y11</f>
        <v>0.31666666666666665</v>
      </c>
      <c r="AD11" s="89">
        <f aca="true" t="shared" si="19" ref="AD11:AD47">Y11+AD10</f>
        <v>0.35694444444444445</v>
      </c>
      <c r="AE11" s="89">
        <f aca="true" t="shared" si="20" ref="AE11:AE47">AE10+Y11</f>
        <v>0.4361111111111111</v>
      </c>
      <c r="AF11" s="89">
        <f t="shared" si="2"/>
        <v>0.49652777777777773</v>
      </c>
      <c r="AG11" s="89">
        <f aca="true" t="shared" si="21" ref="AG11:AG47">AG10+Y11</f>
        <v>0.5791666666666667</v>
      </c>
      <c r="AH11" s="89">
        <f aca="true" t="shared" si="22" ref="AH11:AH47">AH10+Y11</f>
        <v>0.6451388888888888</v>
      </c>
      <c r="AI11" s="89">
        <f aca="true" t="shared" si="23" ref="AI11:AI46">AI10+Y11</f>
        <v>0.6902777777777778</v>
      </c>
      <c r="AJ11" s="89">
        <v>0.7548611111111111</v>
      </c>
      <c r="AK11" s="89">
        <f aca="true" t="shared" si="24" ref="AK11:AK47">AK10+Y11</f>
        <v>0.8430555555555556</v>
      </c>
      <c r="AL11" s="262" t="str">
        <f t="shared" si="1"/>
        <v>-</v>
      </c>
      <c r="AM11" s="262" t="str">
        <f t="shared" si="1"/>
        <v>-</v>
      </c>
    </row>
    <row r="12" spans="1:39" ht="11.25">
      <c r="A12" s="86" t="s">
        <v>229</v>
      </c>
      <c r="B12" s="81" t="s">
        <v>202</v>
      </c>
      <c r="C12" s="87">
        <v>1.5</v>
      </c>
      <c r="D12" s="88">
        <f t="shared" si="3"/>
        <v>2.9</v>
      </c>
      <c r="E12" s="89">
        <v>0.001388888888888889</v>
      </c>
      <c r="F12" s="89">
        <f t="shared" si="4"/>
        <v>0.004166666666666667</v>
      </c>
      <c r="G12" s="89">
        <f t="shared" si="5"/>
        <v>0.17777777777777778</v>
      </c>
      <c r="H12" s="89">
        <f t="shared" si="6"/>
        <v>0.23680555555555552</v>
      </c>
      <c r="I12" s="89">
        <f t="shared" si="7"/>
        <v>0.2798611111111111</v>
      </c>
      <c r="J12" s="89">
        <f t="shared" si="8"/>
        <v>0.35486111111111107</v>
      </c>
      <c r="K12" s="89">
        <f t="shared" si="9"/>
        <v>0.425</v>
      </c>
      <c r="L12" s="89">
        <f t="shared" si="10"/>
        <v>0.49722222222222223</v>
      </c>
      <c r="M12" s="89">
        <f t="shared" si="11"/>
        <v>0.5618055555555556</v>
      </c>
      <c r="N12" s="89">
        <f t="shared" si="12"/>
        <v>0.6069444444444444</v>
      </c>
      <c r="O12" s="89">
        <f t="shared" si="13"/>
        <v>0.6763888888888888</v>
      </c>
      <c r="P12" s="89">
        <f t="shared" si="14"/>
        <v>0.7680555555555555</v>
      </c>
      <c r="Q12" s="262" t="str">
        <f t="shared" si="0"/>
        <v>-</v>
      </c>
      <c r="R12" s="91" t="s">
        <v>241</v>
      </c>
      <c r="S12" s="80"/>
      <c r="T12" s="86" t="s">
        <v>245</v>
      </c>
      <c r="U12" s="81" t="s">
        <v>31</v>
      </c>
      <c r="V12" s="87">
        <v>2.1</v>
      </c>
      <c r="W12" s="87">
        <v>2.1</v>
      </c>
      <c r="X12" s="88">
        <f t="shared" si="15"/>
        <v>3.9000000000000004</v>
      </c>
      <c r="Y12" s="89">
        <v>0.0020833333333333333</v>
      </c>
      <c r="Z12" s="89">
        <v>0.0020833333333333333</v>
      </c>
      <c r="AA12" s="89">
        <f t="shared" si="16"/>
        <v>0.004861111111111111</v>
      </c>
      <c r="AB12" s="89">
        <f t="shared" si="17"/>
        <v>0.2583333333333333</v>
      </c>
      <c r="AC12" s="89">
        <f t="shared" si="18"/>
        <v>0.31875</v>
      </c>
      <c r="AD12" s="89">
        <f t="shared" si="19"/>
        <v>0.3590277777777778</v>
      </c>
      <c r="AE12" s="89">
        <f t="shared" si="20"/>
        <v>0.43819444444444444</v>
      </c>
      <c r="AF12" s="89">
        <f t="shared" si="2"/>
        <v>0.49861111111111106</v>
      </c>
      <c r="AG12" s="89">
        <f t="shared" si="21"/>
        <v>0.58125</v>
      </c>
      <c r="AH12" s="89">
        <f t="shared" si="22"/>
        <v>0.6472222222222221</v>
      </c>
      <c r="AI12" s="89">
        <f t="shared" si="23"/>
        <v>0.6923611111111111</v>
      </c>
      <c r="AJ12" s="89">
        <v>0.7569444444444444</v>
      </c>
      <c r="AK12" s="89">
        <f t="shared" si="24"/>
        <v>0.8451388888888889</v>
      </c>
      <c r="AL12" s="262" t="str">
        <f t="shared" si="1"/>
        <v>-</v>
      </c>
      <c r="AM12" s="262" t="str">
        <f t="shared" si="1"/>
        <v>-</v>
      </c>
    </row>
    <row r="13" spans="1:39" ht="11.25">
      <c r="A13" s="86" t="s">
        <v>259</v>
      </c>
      <c r="B13" s="81" t="s">
        <v>40</v>
      </c>
      <c r="C13" s="87">
        <v>3.2</v>
      </c>
      <c r="D13" s="88">
        <f t="shared" si="3"/>
        <v>6.1</v>
      </c>
      <c r="E13" s="89">
        <v>0.003472222222222222</v>
      </c>
      <c r="F13" s="89">
        <f t="shared" si="4"/>
        <v>0.007638888888888889</v>
      </c>
      <c r="G13" s="89">
        <f t="shared" si="5"/>
        <v>0.18125</v>
      </c>
      <c r="H13" s="89">
        <f t="shared" si="6"/>
        <v>0.24027777777777773</v>
      </c>
      <c r="I13" s="89">
        <f t="shared" si="7"/>
        <v>0.2833333333333333</v>
      </c>
      <c r="J13" s="89">
        <f t="shared" si="8"/>
        <v>0.3583333333333333</v>
      </c>
      <c r="K13" s="89">
        <f t="shared" si="9"/>
        <v>0.4284722222222222</v>
      </c>
      <c r="L13" s="89">
        <f t="shared" si="10"/>
        <v>0.5006944444444444</v>
      </c>
      <c r="M13" s="89">
        <f t="shared" si="11"/>
        <v>0.5652777777777778</v>
      </c>
      <c r="N13" s="89">
        <f t="shared" si="12"/>
        <v>0.6104166666666666</v>
      </c>
      <c r="O13" s="89">
        <f t="shared" si="13"/>
        <v>0.679861111111111</v>
      </c>
      <c r="P13" s="89">
        <f t="shared" si="14"/>
        <v>0.7715277777777777</v>
      </c>
      <c r="Q13" s="262">
        <f t="shared" si="0"/>
        <v>38.400000000000006</v>
      </c>
      <c r="R13" s="91">
        <v>38.400000000000006</v>
      </c>
      <c r="S13" s="80"/>
      <c r="T13" s="86" t="s">
        <v>246</v>
      </c>
      <c r="U13" s="81" t="s">
        <v>32</v>
      </c>
      <c r="V13" s="91">
        <v>0.7</v>
      </c>
      <c r="W13" s="91">
        <v>0.7</v>
      </c>
      <c r="X13" s="88">
        <f t="shared" si="15"/>
        <v>4.6000000000000005</v>
      </c>
      <c r="Y13" s="89">
        <v>0.001388888888888889</v>
      </c>
      <c r="Z13" s="89">
        <v>0.001388888888888889</v>
      </c>
      <c r="AA13" s="89">
        <f t="shared" si="16"/>
        <v>0.00625</v>
      </c>
      <c r="AB13" s="89">
        <f t="shared" si="17"/>
        <v>0.2597222222222222</v>
      </c>
      <c r="AC13" s="89">
        <f t="shared" si="18"/>
        <v>0.32013888888888886</v>
      </c>
      <c r="AD13" s="89">
        <f t="shared" si="19"/>
        <v>0.36041666666666666</v>
      </c>
      <c r="AE13" s="89">
        <f t="shared" si="20"/>
        <v>0.4395833333333333</v>
      </c>
      <c r="AF13" s="89">
        <f t="shared" si="2"/>
        <v>0.49999999999999994</v>
      </c>
      <c r="AG13" s="89">
        <f t="shared" si="21"/>
        <v>0.5826388888888889</v>
      </c>
      <c r="AH13" s="89">
        <f t="shared" si="22"/>
        <v>0.648611111111111</v>
      </c>
      <c r="AI13" s="89">
        <f t="shared" si="23"/>
        <v>0.69375</v>
      </c>
      <c r="AJ13" s="89">
        <v>0.7583333333333333</v>
      </c>
      <c r="AK13" s="89">
        <f t="shared" si="24"/>
        <v>0.8465277777777778</v>
      </c>
      <c r="AL13" s="262" t="str">
        <f t="shared" si="1"/>
        <v>-</v>
      </c>
      <c r="AM13" s="262" t="str">
        <f t="shared" si="1"/>
        <v>-</v>
      </c>
    </row>
    <row r="14" spans="1:39" ht="11.25">
      <c r="A14" s="86" t="s">
        <v>260</v>
      </c>
      <c r="B14" s="81" t="s">
        <v>40</v>
      </c>
      <c r="C14" s="87">
        <v>1.9</v>
      </c>
      <c r="D14" s="88">
        <f t="shared" si="3"/>
        <v>8</v>
      </c>
      <c r="E14" s="89">
        <v>0.0020833333333333333</v>
      </c>
      <c r="F14" s="89">
        <f t="shared" si="4"/>
        <v>0.009722222222222222</v>
      </c>
      <c r="G14" s="89">
        <f t="shared" si="5"/>
        <v>0.18333333333333332</v>
      </c>
      <c r="H14" s="89">
        <f t="shared" si="6"/>
        <v>0.24236111111111105</v>
      </c>
      <c r="I14" s="89">
        <f t="shared" si="7"/>
        <v>0.28541666666666665</v>
      </c>
      <c r="J14" s="89">
        <f t="shared" si="8"/>
        <v>0.3604166666666666</v>
      </c>
      <c r="K14" s="89">
        <f t="shared" si="9"/>
        <v>0.4305555555555555</v>
      </c>
      <c r="L14" s="89">
        <f t="shared" si="10"/>
        <v>0.5027777777777778</v>
      </c>
      <c r="M14" s="89">
        <f t="shared" si="11"/>
        <v>0.5673611111111111</v>
      </c>
      <c r="N14" s="89">
        <f t="shared" si="12"/>
        <v>0.6124999999999999</v>
      </c>
      <c r="O14" s="89">
        <f t="shared" si="13"/>
        <v>0.6819444444444444</v>
      </c>
      <c r="P14" s="89">
        <f t="shared" si="14"/>
        <v>0.773611111111111</v>
      </c>
      <c r="Q14" s="262" t="str">
        <f t="shared" si="0"/>
        <v>-</v>
      </c>
      <c r="R14" s="91" t="s">
        <v>241</v>
      </c>
      <c r="S14" s="80"/>
      <c r="T14" s="86" t="s">
        <v>247</v>
      </c>
      <c r="U14" s="81" t="s">
        <v>31</v>
      </c>
      <c r="V14" s="87">
        <v>1.6</v>
      </c>
      <c r="W14" s="87">
        <v>1.6</v>
      </c>
      <c r="X14" s="88">
        <f t="shared" si="15"/>
        <v>6.200000000000001</v>
      </c>
      <c r="Y14" s="89">
        <v>0.0020833333333333333</v>
      </c>
      <c r="Z14" s="89">
        <v>0.0020833333333333333</v>
      </c>
      <c r="AA14" s="89">
        <f t="shared" si="16"/>
        <v>0.008333333333333333</v>
      </c>
      <c r="AB14" s="89">
        <f t="shared" si="17"/>
        <v>0.2618055555555555</v>
      </c>
      <c r="AC14" s="89">
        <f t="shared" si="18"/>
        <v>0.3222222222222222</v>
      </c>
      <c r="AD14" s="89">
        <f t="shared" si="19"/>
        <v>0.3625</v>
      </c>
      <c r="AE14" s="89">
        <f t="shared" si="20"/>
        <v>0.44166666666666665</v>
      </c>
      <c r="AF14" s="89">
        <f t="shared" si="2"/>
        <v>0.5020833333333333</v>
      </c>
      <c r="AG14" s="89">
        <f t="shared" si="21"/>
        <v>0.5847222222222223</v>
      </c>
      <c r="AH14" s="89">
        <f t="shared" si="22"/>
        <v>0.6506944444444444</v>
      </c>
      <c r="AI14" s="89">
        <f t="shared" si="23"/>
        <v>0.6958333333333333</v>
      </c>
      <c r="AJ14" s="89">
        <v>0.7604166666666666</v>
      </c>
      <c r="AK14" s="89">
        <f t="shared" si="24"/>
        <v>0.8486111111111111</v>
      </c>
      <c r="AL14" s="262" t="str">
        <f t="shared" si="1"/>
        <v>-</v>
      </c>
      <c r="AM14" s="262" t="str">
        <f t="shared" si="1"/>
        <v>-</v>
      </c>
    </row>
    <row r="15" spans="1:39" ht="11.25">
      <c r="A15" s="86" t="s">
        <v>261</v>
      </c>
      <c r="B15" s="81" t="s">
        <v>40</v>
      </c>
      <c r="C15" s="87">
        <v>1.4</v>
      </c>
      <c r="D15" s="88">
        <f t="shared" si="3"/>
        <v>9.4</v>
      </c>
      <c r="E15" s="89">
        <v>0.001388888888888889</v>
      </c>
      <c r="F15" s="89">
        <f t="shared" si="4"/>
        <v>0.011111111111111112</v>
      </c>
      <c r="G15" s="89">
        <f t="shared" si="5"/>
        <v>0.1847222222222222</v>
      </c>
      <c r="H15" s="89">
        <f t="shared" si="6"/>
        <v>0.24374999999999994</v>
      </c>
      <c r="I15" s="89">
        <f t="shared" si="7"/>
        <v>0.28680555555555554</v>
      </c>
      <c r="J15" s="89">
        <f t="shared" si="8"/>
        <v>0.3618055555555555</v>
      </c>
      <c r="K15" s="89">
        <f t="shared" si="9"/>
        <v>0.4319444444444444</v>
      </c>
      <c r="L15" s="89">
        <f t="shared" si="10"/>
        <v>0.5041666666666667</v>
      </c>
      <c r="M15" s="89">
        <f t="shared" si="11"/>
        <v>0.56875</v>
      </c>
      <c r="N15" s="89">
        <f t="shared" si="12"/>
        <v>0.6138888888888888</v>
      </c>
      <c r="O15" s="89">
        <f t="shared" si="13"/>
        <v>0.6833333333333332</v>
      </c>
      <c r="P15" s="89">
        <f t="shared" si="14"/>
        <v>0.7749999999999999</v>
      </c>
      <c r="Q15" s="262" t="str">
        <f t="shared" si="0"/>
        <v>-</v>
      </c>
      <c r="R15" s="91" t="s">
        <v>241</v>
      </c>
      <c r="S15" s="80"/>
      <c r="T15" s="86" t="s">
        <v>248</v>
      </c>
      <c r="U15" s="81" t="s">
        <v>31</v>
      </c>
      <c r="V15" s="87">
        <v>0.7</v>
      </c>
      <c r="W15" s="87">
        <v>0.7</v>
      </c>
      <c r="X15" s="88">
        <f t="shared" si="15"/>
        <v>6.900000000000001</v>
      </c>
      <c r="Y15" s="89">
        <v>0.001388888888888889</v>
      </c>
      <c r="Z15" s="89">
        <v>0.001388888888888889</v>
      </c>
      <c r="AA15" s="89">
        <f t="shared" si="16"/>
        <v>0.009722222222222222</v>
      </c>
      <c r="AB15" s="89">
        <f t="shared" si="17"/>
        <v>0.2631944444444444</v>
      </c>
      <c r="AC15" s="89">
        <f t="shared" si="18"/>
        <v>0.32361111111111107</v>
      </c>
      <c r="AD15" s="89">
        <f t="shared" si="19"/>
        <v>0.3638888888888889</v>
      </c>
      <c r="AE15" s="89">
        <f t="shared" si="20"/>
        <v>0.44305555555555554</v>
      </c>
      <c r="AF15" s="89">
        <f t="shared" si="2"/>
        <v>0.5034722222222222</v>
      </c>
      <c r="AG15" s="89">
        <f t="shared" si="21"/>
        <v>0.5861111111111111</v>
      </c>
      <c r="AH15" s="89">
        <f t="shared" si="22"/>
        <v>0.6520833333333332</v>
      </c>
      <c r="AI15" s="89">
        <f t="shared" si="23"/>
        <v>0.6972222222222222</v>
      </c>
      <c r="AJ15" s="89">
        <v>0.7618055555555555</v>
      </c>
      <c r="AK15" s="89">
        <f t="shared" si="24"/>
        <v>0.85</v>
      </c>
      <c r="AL15" s="262" t="str">
        <f t="shared" si="1"/>
        <v>-</v>
      </c>
      <c r="AM15" s="262" t="str">
        <f t="shared" si="1"/>
        <v>-</v>
      </c>
    </row>
    <row r="16" spans="1:39" ht="11.25">
      <c r="A16" s="86" t="s">
        <v>262</v>
      </c>
      <c r="B16" s="81" t="s">
        <v>40</v>
      </c>
      <c r="C16" s="87">
        <v>0.9</v>
      </c>
      <c r="D16" s="88">
        <f t="shared" si="3"/>
        <v>10.3</v>
      </c>
      <c r="E16" s="89">
        <v>0.001388888888888889</v>
      </c>
      <c r="F16" s="89">
        <f t="shared" si="4"/>
        <v>0.0125</v>
      </c>
      <c r="G16" s="89">
        <f t="shared" si="5"/>
        <v>0.1861111111111111</v>
      </c>
      <c r="H16" s="89">
        <f t="shared" si="6"/>
        <v>0.24513888888888882</v>
      </c>
      <c r="I16" s="89">
        <f t="shared" si="7"/>
        <v>0.2881944444444444</v>
      </c>
      <c r="J16" s="89">
        <f t="shared" si="8"/>
        <v>0.3631944444444444</v>
      </c>
      <c r="K16" s="89">
        <f t="shared" si="9"/>
        <v>0.4333333333333333</v>
      </c>
      <c r="L16" s="89">
        <f t="shared" si="10"/>
        <v>0.5055555555555555</v>
      </c>
      <c r="M16" s="89">
        <f t="shared" si="11"/>
        <v>0.5701388888888889</v>
      </c>
      <c r="N16" s="89">
        <f t="shared" si="12"/>
        <v>0.6152777777777777</v>
      </c>
      <c r="O16" s="89">
        <f t="shared" si="13"/>
        <v>0.6847222222222221</v>
      </c>
      <c r="P16" s="89">
        <f t="shared" si="14"/>
        <v>0.7763888888888888</v>
      </c>
      <c r="Q16" s="262" t="str">
        <f t="shared" si="0"/>
        <v>-</v>
      </c>
      <c r="R16" s="91" t="s">
        <v>241</v>
      </c>
      <c r="S16" s="80"/>
      <c r="T16" s="86" t="s">
        <v>249</v>
      </c>
      <c r="U16" s="81" t="s">
        <v>31</v>
      </c>
      <c r="V16" s="87">
        <v>1.9</v>
      </c>
      <c r="W16" s="108" t="s">
        <v>241</v>
      </c>
      <c r="X16" s="88">
        <f t="shared" si="15"/>
        <v>8.8</v>
      </c>
      <c r="Y16" s="89">
        <v>0.0020833333333333333</v>
      </c>
      <c r="Z16" s="105">
        <v>0.003472222222222222</v>
      </c>
      <c r="AA16" s="89">
        <f t="shared" si="16"/>
        <v>0.011805555555555555</v>
      </c>
      <c r="AB16" s="89">
        <f t="shared" si="17"/>
        <v>0.2652777777777777</v>
      </c>
      <c r="AC16" s="89">
        <f t="shared" si="18"/>
        <v>0.3256944444444444</v>
      </c>
      <c r="AD16" s="89">
        <f t="shared" si="19"/>
        <v>0.3659722222222222</v>
      </c>
      <c r="AE16" s="89">
        <v>0.4465277777777778</v>
      </c>
      <c r="AF16" s="89">
        <f t="shared" si="2"/>
        <v>0.5055555555555555</v>
      </c>
      <c r="AG16" s="89">
        <f t="shared" si="21"/>
        <v>0.5881944444444445</v>
      </c>
      <c r="AH16" s="89">
        <f t="shared" si="22"/>
        <v>0.6541666666666666</v>
      </c>
      <c r="AI16" s="89">
        <f t="shared" si="23"/>
        <v>0.6993055555555555</v>
      </c>
      <c r="AJ16" s="105" t="s">
        <v>241</v>
      </c>
      <c r="AK16" s="89">
        <f t="shared" si="24"/>
        <v>0.8520833333333333</v>
      </c>
      <c r="AL16" s="262" t="str">
        <f t="shared" si="1"/>
        <v>-</v>
      </c>
      <c r="AM16" s="262" t="s">
        <v>241</v>
      </c>
    </row>
    <row r="17" spans="1:39" ht="11.25">
      <c r="A17" s="86" t="s">
        <v>263</v>
      </c>
      <c r="B17" s="81" t="s">
        <v>40</v>
      </c>
      <c r="C17" s="87">
        <v>2.2</v>
      </c>
      <c r="D17" s="88">
        <f t="shared" si="3"/>
        <v>12.5</v>
      </c>
      <c r="E17" s="89">
        <v>0.0020833333333333333</v>
      </c>
      <c r="F17" s="89">
        <f t="shared" si="4"/>
        <v>0.014583333333333334</v>
      </c>
      <c r="G17" s="89">
        <f t="shared" si="5"/>
        <v>0.18819444444444441</v>
      </c>
      <c r="H17" s="89">
        <f t="shared" si="6"/>
        <v>0.24722222222222215</v>
      </c>
      <c r="I17" s="89">
        <f t="shared" si="7"/>
        <v>0.29027777777777775</v>
      </c>
      <c r="J17" s="89">
        <f t="shared" si="8"/>
        <v>0.3652777777777777</v>
      </c>
      <c r="K17" s="89">
        <f t="shared" si="9"/>
        <v>0.4354166666666666</v>
      </c>
      <c r="L17" s="89">
        <f t="shared" si="10"/>
        <v>0.5076388888888889</v>
      </c>
      <c r="M17" s="89">
        <f t="shared" si="11"/>
        <v>0.5722222222222222</v>
      </c>
      <c r="N17" s="89">
        <f t="shared" si="12"/>
        <v>0.617361111111111</v>
      </c>
      <c r="O17" s="89">
        <f t="shared" si="13"/>
        <v>0.6868055555555554</v>
      </c>
      <c r="P17" s="89">
        <f t="shared" si="14"/>
        <v>0.7784722222222221</v>
      </c>
      <c r="Q17" s="262" t="str">
        <f t="shared" si="0"/>
        <v>-</v>
      </c>
      <c r="R17" s="91" t="s">
        <v>241</v>
      </c>
      <c r="S17" s="80"/>
      <c r="T17" s="86" t="s">
        <v>221</v>
      </c>
      <c r="U17" s="81" t="s">
        <v>32</v>
      </c>
      <c r="V17" s="87">
        <v>2.1</v>
      </c>
      <c r="W17" s="87">
        <v>4</v>
      </c>
      <c r="X17" s="88">
        <f t="shared" si="15"/>
        <v>10.9</v>
      </c>
      <c r="Y17" s="89">
        <v>0.0020833333333333333</v>
      </c>
      <c r="Z17" s="89">
        <v>0.004166666666666667</v>
      </c>
      <c r="AA17" s="89">
        <f t="shared" si="16"/>
        <v>0.013888888888888888</v>
      </c>
      <c r="AB17" s="89">
        <f t="shared" si="17"/>
        <v>0.26736111111111105</v>
      </c>
      <c r="AC17" s="89">
        <f t="shared" si="18"/>
        <v>0.3277777777777777</v>
      </c>
      <c r="AD17" s="89">
        <f t="shared" si="19"/>
        <v>0.3680555555555555</v>
      </c>
      <c r="AE17" s="89">
        <v>0.4479166666666667</v>
      </c>
      <c r="AF17" s="89">
        <f t="shared" si="2"/>
        <v>0.5076388888888889</v>
      </c>
      <c r="AG17" s="89">
        <f t="shared" si="21"/>
        <v>0.5902777777777778</v>
      </c>
      <c r="AH17" s="89">
        <f t="shared" si="22"/>
        <v>0.6562499999999999</v>
      </c>
      <c r="AI17" s="89">
        <f t="shared" si="23"/>
        <v>0.7013888888888888</v>
      </c>
      <c r="AJ17" s="89">
        <v>0.7659722222222222</v>
      </c>
      <c r="AK17" s="89">
        <f t="shared" si="24"/>
        <v>0.8541666666666666</v>
      </c>
      <c r="AL17" s="262" t="str">
        <f t="shared" si="1"/>
        <v>-</v>
      </c>
      <c r="AM17" s="262">
        <f t="shared" si="1"/>
        <v>40</v>
      </c>
    </row>
    <row r="18" spans="1:39" ht="11.25">
      <c r="A18" s="86" t="s">
        <v>188</v>
      </c>
      <c r="B18" s="81" t="s">
        <v>31</v>
      </c>
      <c r="C18" s="87">
        <v>2</v>
      </c>
      <c r="D18" s="88">
        <f t="shared" si="3"/>
        <v>14.5</v>
      </c>
      <c r="E18" s="89">
        <v>0.0020833333333333333</v>
      </c>
      <c r="F18" s="89">
        <f t="shared" si="4"/>
        <v>0.016666666666666666</v>
      </c>
      <c r="G18" s="89">
        <f t="shared" si="5"/>
        <v>0.19027777777777774</v>
      </c>
      <c r="H18" s="89">
        <f t="shared" si="6"/>
        <v>0.24930555555555547</v>
      </c>
      <c r="I18" s="89">
        <f t="shared" si="7"/>
        <v>0.29236111111111107</v>
      </c>
      <c r="J18" s="89">
        <f t="shared" si="8"/>
        <v>0.367361111111111</v>
      </c>
      <c r="K18" s="89">
        <f t="shared" si="9"/>
        <v>0.43749999999999994</v>
      </c>
      <c r="L18" s="89">
        <f t="shared" si="10"/>
        <v>0.5097222222222222</v>
      </c>
      <c r="M18" s="89">
        <f t="shared" si="11"/>
        <v>0.5743055555555555</v>
      </c>
      <c r="N18" s="89">
        <f t="shared" si="12"/>
        <v>0.6194444444444444</v>
      </c>
      <c r="O18" s="89">
        <f t="shared" si="13"/>
        <v>0.6888888888888888</v>
      </c>
      <c r="P18" s="89">
        <f t="shared" si="14"/>
        <v>0.7805555555555554</v>
      </c>
      <c r="Q18" s="262" t="str">
        <f t="shared" si="0"/>
        <v>-</v>
      </c>
      <c r="R18" s="91" t="s">
        <v>241</v>
      </c>
      <c r="S18" s="80"/>
      <c r="T18" s="86" t="s">
        <v>198</v>
      </c>
      <c r="U18" s="81" t="s">
        <v>31</v>
      </c>
      <c r="V18" s="87">
        <v>3.7</v>
      </c>
      <c r="W18" s="87">
        <v>3.7</v>
      </c>
      <c r="X18" s="88">
        <f t="shared" si="15"/>
        <v>14.600000000000001</v>
      </c>
      <c r="Y18" s="89">
        <v>0.003472222222222222</v>
      </c>
      <c r="Z18" s="89">
        <v>0.003472222222222222</v>
      </c>
      <c r="AA18" s="89">
        <f t="shared" si="16"/>
        <v>0.017361111111111112</v>
      </c>
      <c r="AB18" s="89">
        <f t="shared" si="17"/>
        <v>0.27083333333333326</v>
      </c>
      <c r="AC18" s="89">
        <f t="shared" si="18"/>
        <v>0.33124999999999993</v>
      </c>
      <c r="AD18" s="89">
        <f t="shared" si="19"/>
        <v>0.37152777777777773</v>
      </c>
      <c r="AE18" s="89">
        <f t="shared" si="20"/>
        <v>0.4513888888888889</v>
      </c>
      <c r="AF18" s="89">
        <f t="shared" si="2"/>
        <v>0.5111111111111111</v>
      </c>
      <c r="AG18" s="89">
        <f t="shared" si="21"/>
        <v>0.59375</v>
      </c>
      <c r="AH18" s="89">
        <f t="shared" si="22"/>
        <v>0.6597222222222221</v>
      </c>
      <c r="AI18" s="89">
        <f t="shared" si="23"/>
        <v>0.704861111111111</v>
      </c>
      <c r="AJ18" s="89">
        <v>0.7694444444444444</v>
      </c>
      <c r="AK18" s="89">
        <f t="shared" si="24"/>
        <v>0.8576388888888888</v>
      </c>
      <c r="AL18" s="262">
        <f t="shared" si="1"/>
        <v>44.400000000000006</v>
      </c>
      <c r="AM18" s="262">
        <f t="shared" si="1"/>
        <v>44.400000000000006</v>
      </c>
    </row>
    <row r="19" spans="1:39" ht="11.25">
      <c r="A19" s="86" t="s">
        <v>189</v>
      </c>
      <c r="B19" s="81" t="s">
        <v>31</v>
      </c>
      <c r="C19" s="87">
        <v>1.7</v>
      </c>
      <c r="D19" s="88">
        <f t="shared" si="3"/>
        <v>16.2</v>
      </c>
      <c r="E19" s="89">
        <v>0.001388888888888889</v>
      </c>
      <c r="F19" s="89">
        <f t="shared" si="4"/>
        <v>0.018055555555555554</v>
      </c>
      <c r="G19" s="89">
        <f t="shared" si="5"/>
        <v>0.19166666666666662</v>
      </c>
      <c r="H19" s="89">
        <f t="shared" si="6"/>
        <v>0.2506944444444444</v>
      </c>
      <c r="I19" s="89">
        <f t="shared" si="7"/>
        <v>0.29374999999999996</v>
      </c>
      <c r="J19" s="89">
        <f t="shared" si="8"/>
        <v>0.3687499999999999</v>
      </c>
      <c r="K19" s="89">
        <f t="shared" si="9"/>
        <v>0.43888888888888883</v>
      </c>
      <c r="L19" s="89">
        <f t="shared" si="10"/>
        <v>0.5111111111111111</v>
      </c>
      <c r="M19" s="89">
        <f t="shared" si="11"/>
        <v>0.5756944444444444</v>
      </c>
      <c r="N19" s="89">
        <f t="shared" si="12"/>
        <v>0.6208333333333332</v>
      </c>
      <c r="O19" s="89">
        <f t="shared" si="13"/>
        <v>0.6902777777777777</v>
      </c>
      <c r="P19" s="89">
        <f t="shared" si="14"/>
        <v>0.7819444444444443</v>
      </c>
      <c r="Q19" s="262" t="str">
        <f t="shared" si="0"/>
        <v>-</v>
      </c>
      <c r="R19" s="91"/>
      <c r="S19" s="80"/>
      <c r="T19" s="261" t="s">
        <v>322</v>
      </c>
      <c r="U19" s="81" t="s">
        <v>31</v>
      </c>
      <c r="V19" s="87">
        <v>1.3</v>
      </c>
      <c r="W19" s="87">
        <v>1.3</v>
      </c>
      <c r="X19" s="88">
        <f t="shared" si="15"/>
        <v>15.900000000000002</v>
      </c>
      <c r="Y19" s="89">
        <v>0.001388888888888889</v>
      </c>
      <c r="Z19" s="89">
        <v>0.001388888888888889</v>
      </c>
      <c r="AA19" s="89">
        <f t="shared" si="16"/>
        <v>0.01875</v>
      </c>
      <c r="AB19" s="89">
        <f t="shared" si="17"/>
        <v>0.27222222222222214</v>
      </c>
      <c r="AC19" s="89">
        <f t="shared" si="18"/>
        <v>0.3326388888888888</v>
      </c>
      <c r="AD19" s="89">
        <f t="shared" si="19"/>
        <v>0.3729166666666666</v>
      </c>
      <c r="AE19" s="89">
        <f t="shared" si="20"/>
        <v>0.4527777777777778</v>
      </c>
      <c r="AF19" s="89">
        <f t="shared" si="2"/>
        <v>0.5125</v>
      </c>
      <c r="AG19" s="89">
        <f t="shared" si="21"/>
        <v>0.5951388888888889</v>
      </c>
      <c r="AH19" s="89">
        <f t="shared" si="22"/>
        <v>0.661111111111111</v>
      </c>
      <c r="AI19" s="89">
        <f t="shared" si="23"/>
        <v>0.7062499999999999</v>
      </c>
      <c r="AJ19" s="89">
        <v>0.7708333333333334</v>
      </c>
      <c r="AK19" s="89"/>
      <c r="AL19" s="262" t="str">
        <f t="shared" si="1"/>
        <v>-</v>
      </c>
      <c r="AM19" s="262" t="str">
        <f t="shared" si="1"/>
        <v>-</v>
      </c>
    </row>
    <row r="20" spans="1:39" ht="11.25">
      <c r="A20" s="86" t="s">
        <v>190</v>
      </c>
      <c r="B20" s="81" t="s">
        <v>31</v>
      </c>
      <c r="C20" s="87">
        <v>1.2</v>
      </c>
      <c r="D20" s="88">
        <f t="shared" si="3"/>
        <v>17.4</v>
      </c>
      <c r="E20" s="89">
        <v>0.001388888888888889</v>
      </c>
      <c r="F20" s="89">
        <f t="shared" si="4"/>
        <v>0.01944444444444444</v>
      </c>
      <c r="G20" s="89">
        <f t="shared" si="5"/>
        <v>0.1930555555555555</v>
      </c>
      <c r="H20" s="89">
        <f t="shared" si="6"/>
        <v>0.25208333333333327</v>
      </c>
      <c r="I20" s="89">
        <f t="shared" si="7"/>
        <v>0.29513888888888884</v>
      </c>
      <c r="J20" s="89">
        <f t="shared" si="8"/>
        <v>0.3701388888888888</v>
      </c>
      <c r="K20" s="89">
        <f t="shared" si="9"/>
        <v>0.4402777777777777</v>
      </c>
      <c r="L20" s="89">
        <f t="shared" si="10"/>
        <v>0.5125</v>
      </c>
      <c r="M20" s="89">
        <f t="shared" si="11"/>
        <v>0.5770833333333333</v>
      </c>
      <c r="N20" s="89">
        <f t="shared" si="12"/>
        <v>0.6222222222222221</v>
      </c>
      <c r="O20" s="89">
        <f t="shared" si="13"/>
        <v>0.6916666666666665</v>
      </c>
      <c r="P20" s="89">
        <f t="shared" si="14"/>
        <v>0.7833333333333332</v>
      </c>
      <c r="Q20" s="262" t="str">
        <f aca="true" t="shared" si="25" ref="Q20:Q44">IF(C20&gt;2.9,C20/E20/24,"-")</f>
        <v>-</v>
      </c>
      <c r="R20" s="91" t="s">
        <v>241</v>
      </c>
      <c r="S20" s="80"/>
      <c r="T20" s="86" t="s">
        <v>197</v>
      </c>
      <c r="U20" s="81" t="s">
        <v>31</v>
      </c>
      <c r="V20" s="87">
        <v>0.5</v>
      </c>
      <c r="W20" s="87">
        <v>0.5</v>
      </c>
      <c r="X20" s="88">
        <f t="shared" si="15"/>
        <v>16.400000000000002</v>
      </c>
      <c r="Y20" s="89">
        <v>0.0006944444444444445</v>
      </c>
      <c r="Z20" s="89">
        <v>0.0006944444444444445</v>
      </c>
      <c r="AA20" s="89">
        <f t="shared" si="16"/>
        <v>0.019444444444444445</v>
      </c>
      <c r="AB20" s="89">
        <f t="shared" si="17"/>
        <v>0.2729166666666666</v>
      </c>
      <c r="AC20" s="89">
        <f t="shared" si="18"/>
        <v>0.33333333333333326</v>
      </c>
      <c r="AD20" s="89">
        <f t="shared" si="19"/>
        <v>0.37361111111111106</v>
      </c>
      <c r="AE20" s="89">
        <f t="shared" si="20"/>
        <v>0.4534722222222222</v>
      </c>
      <c r="AF20" s="89">
        <f t="shared" si="2"/>
        <v>0.5131944444444444</v>
      </c>
      <c r="AG20" s="89">
        <f t="shared" si="21"/>
        <v>0.5958333333333333</v>
      </c>
      <c r="AH20" s="89">
        <f t="shared" si="22"/>
        <v>0.6618055555555554</v>
      </c>
      <c r="AI20" s="89">
        <f t="shared" si="23"/>
        <v>0.7069444444444444</v>
      </c>
      <c r="AJ20" s="89">
        <v>0.7715277777777777</v>
      </c>
      <c r="AK20" s="89">
        <f>AK18+Y20</f>
        <v>0.8583333333333333</v>
      </c>
      <c r="AL20" s="262" t="str">
        <f t="shared" si="1"/>
        <v>-</v>
      </c>
      <c r="AM20" s="262" t="str">
        <f t="shared" si="1"/>
        <v>-</v>
      </c>
    </row>
    <row r="21" spans="1:39" ht="11.25">
      <c r="A21" s="86" t="s">
        <v>191</v>
      </c>
      <c r="B21" s="81" t="s">
        <v>31</v>
      </c>
      <c r="C21" s="87">
        <v>1</v>
      </c>
      <c r="D21" s="88">
        <f t="shared" si="3"/>
        <v>18.4</v>
      </c>
      <c r="E21" s="89">
        <v>0.001388888888888889</v>
      </c>
      <c r="F21" s="89">
        <f t="shared" si="4"/>
        <v>0.02083333333333333</v>
      </c>
      <c r="G21" s="89">
        <f t="shared" si="5"/>
        <v>0.1944444444444444</v>
      </c>
      <c r="H21" s="89">
        <f t="shared" si="6"/>
        <v>0.25347222222222215</v>
      </c>
      <c r="I21" s="89">
        <f t="shared" si="7"/>
        <v>0.2965277777777777</v>
      </c>
      <c r="J21" s="89">
        <f t="shared" si="8"/>
        <v>0.3715277777777777</v>
      </c>
      <c r="K21" s="89">
        <f t="shared" si="9"/>
        <v>0.4416666666666666</v>
      </c>
      <c r="L21" s="89">
        <f t="shared" si="10"/>
        <v>0.5138888888888888</v>
      </c>
      <c r="M21" s="89">
        <f t="shared" si="11"/>
        <v>0.5784722222222222</v>
      </c>
      <c r="N21" s="89">
        <f t="shared" si="12"/>
        <v>0.623611111111111</v>
      </c>
      <c r="O21" s="89">
        <f t="shared" si="13"/>
        <v>0.6930555555555554</v>
      </c>
      <c r="P21" s="89">
        <f t="shared" si="14"/>
        <v>0.7847222222222221</v>
      </c>
      <c r="Q21" s="262" t="str">
        <f t="shared" si="25"/>
        <v>-</v>
      </c>
      <c r="R21" s="91" t="s">
        <v>241</v>
      </c>
      <c r="S21" s="80"/>
      <c r="T21" s="86" t="s">
        <v>196</v>
      </c>
      <c r="U21" s="81" t="s">
        <v>32</v>
      </c>
      <c r="V21" s="87">
        <v>1.7</v>
      </c>
      <c r="W21" s="87">
        <v>1.7</v>
      </c>
      <c r="X21" s="88">
        <f t="shared" si="15"/>
        <v>18.1</v>
      </c>
      <c r="Y21" s="89">
        <v>0.001388888888888889</v>
      </c>
      <c r="Z21" s="89">
        <v>0.001388888888888889</v>
      </c>
      <c r="AA21" s="89">
        <f t="shared" si="16"/>
        <v>0.020833333333333332</v>
      </c>
      <c r="AB21" s="89">
        <f t="shared" si="17"/>
        <v>0.27430555555555547</v>
      </c>
      <c r="AC21" s="89">
        <f t="shared" si="18"/>
        <v>0.33472222222222214</v>
      </c>
      <c r="AD21" s="89">
        <f t="shared" si="19"/>
        <v>0.37499999999999994</v>
      </c>
      <c r="AE21" s="89">
        <f t="shared" si="20"/>
        <v>0.4548611111111111</v>
      </c>
      <c r="AF21" s="89">
        <f t="shared" si="2"/>
        <v>0.5145833333333333</v>
      </c>
      <c r="AG21" s="89">
        <f t="shared" si="21"/>
        <v>0.5972222222222222</v>
      </c>
      <c r="AH21" s="89">
        <f t="shared" si="22"/>
        <v>0.6631944444444443</v>
      </c>
      <c r="AI21" s="89">
        <f t="shared" si="23"/>
        <v>0.7083333333333333</v>
      </c>
      <c r="AJ21" s="89">
        <v>0.7729166666666666</v>
      </c>
      <c r="AK21" s="89">
        <f t="shared" si="24"/>
        <v>0.8597222222222222</v>
      </c>
      <c r="AL21" s="262" t="str">
        <f t="shared" si="1"/>
        <v>-</v>
      </c>
      <c r="AM21" s="262" t="str">
        <f t="shared" si="1"/>
        <v>-</v>
      </c>
    </row>
    <row r="22" spans="1:39" ht="11.25">
      <c r="A22" s="86" t="s">
        <v>200</v>
      </c>
      <c r="B22" s="81" t="s">
        <v>31</v>
      </c>
      <c r="C22" s="87">
        <v>1.9</v>
      </c>
      <c r="D22" s="88">
        <f t="shared" si="3"/>
        <v>20.299999999999997</v>
      </c>
      <c r="E22" s="89">
        <v>0.0020833333333333333</v>
      </c>
      <c r="F22" s="89">
        <f t="shared" si="4"/>
        <v>0.02291666666666666</v>
      </c>
      <c r="G22" s="89">
        <f t="shared" si="5"/>
        <v>0.19652777777777772</v>
      </c>
      <c r="H22" s="89">
        <f t="shared" si="6"/>
        <v>0.2555555555555555</v>
      </c>
      <c r="I22" s="89">
        <f t="shared" si="7"/>
        <v>0.29861111111111105</v>
      </c>
      <c r="J22" s="89">
        <f t="shared" si="8"/>
        <v>0.373611111111111</v>
      </c>
      <c r="K22" s="89">
        <f t="shared" si="9"/>
        <v>0.4437499999999999</v>
      </c>
      <c r="L22" s="89">
        <f t="shared" si="10"/>
        <v>0.5159722222222222</v>
      </c>
      <c r="M22" s="89">
        <f t="shared" si="11"/>
        <v>0.5805555555555555</v>
      </c>
      <c r="N22" s="89">
        <f t="shared" si="12"/>
        <v>0.6256944444444443</v>
      </c>
      <c r="O22" s="89">
        <f t="shared" si="13"/>
        <v>0.6951388888888888</v>
      </c>
      <c r="P22" s="89">
        <f t="shared" si="14"/>
        <v>0.7868055555555554</v>
      </c>
      <c r="Q22" s="262" t="str">
        <f t="shared" si="25"/>
        <v>-</v>
      </c>
      <c r="R22" s="91" t="s">
        <v>241</v>
      </c>
      <c r="S22" s="80"/>
      <c r="T22" s="86" t="s">
        <v>320</v>
      </c>
      <c r="U22" s="81" t="s">
        <v>32</v>
      </c>
      <c r="V22" s="87">
        <v>1.3</v>
      </c>
      <c r="W22" s="87">
        <v>1.3</v>
      </c>
      <c r="X22" s="88">
        <f t="shared" si="15"/>
        <v>19.400000000000002</v>
      </c>
      <c r="Y22" s="89">
        <v>0.001388888888888889</v>
      </c>
      <c r="Z22" s="89">
        <v>0.001388888888888889</v>
      </c>
      <c r="AA22" s="89">
        <f t="shared" si="16"/>
        <v>0.02222222222222222</v>
      </c>
      <c r="AB22" s="89">
        <f t="shared" si="17"/>
        <v>0.27569444444444435</v>
      </c>
      <c r="AC22" s="89">
        <f t="shared" si="18"/>
        <v>0.336111111111111</v>
      </c>
      <c r="AD22" s="89">
        <f t="shared" si="19"/>
        <v>0.37638888888888883</v>
      </c>
      <c r="AE22" s="89">
        <f t="shared" si="20"/>
        <v>0.45625</v>
      </c>
      <c r="AF22" s="89">
        <f t="shared" si="2"/>
        <v>0.5159722222222222</v>
      </c>
      <c r="AG22" s="89">
        <f t="shared" si="21"/>
        <v>0.5986111111111111</v>
      </c>
      <c r="AH22" s="89">
        <f t="shared" si="22"/>
        <v>0.6645833333333332</v>
      </c>
      <c r="AI22" s="89">
        <f t="shared" si="23"/>
        <v>0.7097222222222221</v>
      </c>
      <c r="AJ22" s="89">
        <v>0.7743055555555555</v>
      </c>
      <c r="AK22" s="89">
        <f t="shared" si="24"/>
        <v>0.861111111111111</v>
      </c>
      <c r="AL22" s="262" t="str">
        <f t="shared" si="1"/>
        <v>-</v>
      </c>
      <c r="AM22" s="262" t="str">
        <f t="shared" si="1"/>
        <v>-</v>
      </c>
    </row>
    <row r="23" spans="1:39" ht="11.25">
      <c r="A23" s="86" t="s">
        <v>192</v>
      </c>
      <c r="B23" s="81" t="s">
        <v>31</v>
      </c>
      <c r="C23" s="87">
        <v>0.7</v>
      </c>
      <c r="D23" s="88">
        <f t="shared" si="3"/>
        <v>20.999999999999996</v>
      </c>
      <c r="E23" s="89">
        <v>0.001388888888888889</v>
      </c>
      <c r="F23" s="89">
        <f t="shared" si="4"/>
        <v>0.02430555555555555</v>
      </c>
      <c r="G23" s="89">
        <f t="shared" si="5"/>
        <v>0.1979166666666666</v>
      </c>
      <c r="H23" s="89">
        <f t="shared" si="6"/>
        <v>0.25694444444444436</v>
      </c>
      <c r="I23" s="89">
        <f t="shared" si="7"/>
        <v>0.29999999999999993</v>
      </c>
      <c r="J23" s="89">
        <f t="shared" si="8"/>
        <v>0.3749999999999999</v>
      </c>
      <c r="K23" s="89">
        <f t="shared" si="9"/>
        <v>0.4451388888888888</v>
      </c>
      <c r="L23" s="89">
        <f t="shared" si="10"/>
        <v>0.517361111111111</v>
      </c>
      <c r="M23" s="89">
        <f t="shared" si="11"/>
        <v>0.5819444444444444</v>
      </c>
      <c r="N23" s="89">
        <f t="shared" si="12"/>
        <v>0.6270833333333332</v>
      </c>
      <c r="O23" s="89">
        <f t="shared" si="13"/>
        <v>0.6965277777777776</v>
      </c>
      <c r="P23" s="89">
        <f t="shared" si="14"/>
        <v>0.7881944444444443</v>
      </c>
      <c r="Q23" s="262" t="str">
        <f t="shared" si="25"/>
        <v>-</v>
      </c>
      <c r="R23" s="91"/>
      <c r="S23" s="80"/>
      <c r="T23" s="261" t="s">
        <v>316</v>
      </c>
      <c r="U23" s="81" t="s">
        <v>31</v>
      </c>
      <c r="V23" s="87">
        <v>0.2</v>
      </c>
      <c r="W23" s="87">
        <v>0.2</v>
      </c>
      <c r="X23" s="88">
        <f t="shared" si="15"/>
        <v>19.6</v>
      </c>
      <c r="Y23" s="89">
        <v>0.0006944444444444445</v>
      </c>
      <c r="Z23" s="89">
        <v>0.0006944444444444445</v>
      </c>
      <c r="AA23" s="89">
        <f t="shared" si="16"/>
        <v>0.022916666666666665</v>
      </c>
      <c r="AB23" s="89">
        <f t="shared" si="17"/>
        <v>0.2763888888888888</v>
      </c>
      <c r="AC23" s="89">
        <f t="shared" si="18"/>
        <v>0.33680555555555547</v>
      </c>
      <c r="AD23" s="89">
        <f t="shared" si="19"/>
        <v>0.37708333333333327</v>
      </c>
      <c r="AE23" s="89">
        <f t="shared" si="20"/>
        <v>0.45694444444444443</v>
      </c>
      <c r="AF23" s="89">
        <f t="shared" si="2"/>
        <v>0.5166666666666666</v>
      </c>
      <c r="AG23" s="89">
        <f t="shared" si="21"/>
        <v>0.5993055555555555</v>
      </c>
      <c r="AH23" s="89">
        <f t="shared" si="22"/>
        <v>0.6652777777777776</v>
      </c>
      <c r="AI23" s="89">
        <f t="shared" si="23"/>
        <v>0.7104166666666666</v>
      </c>
      <c r="AJ23" s="89">
        <v>0.775</v>
      </c>
      <c r="AK23" s="89"/>
      <c r="AL23" s="262" t="str">
        <f t="shared" si="1"/>
        <v>-</v>
      </c>
      <c r="AM23" s="262" t="str">
        <f t="shared" si="1"/>
        <v>-</v>
      </c>
    </row>
    <row r="24" spans="1:39" ht="11.25">
      <c r="A24" s="86" t="s">
        <v>193</v>
      </c>
      <c r="B24" s="81" t="s">
        <v>31</v>
      </c>
      <c r="C24" s="87">
        <v>1.7</v>
      </c>
      <c r="D24" s="88">
        <f t="shared" si="3"/>
        <v>22.699999999999996</v>
      </c>
      <c r="E24" s="89">
        <v>0.001388888888888889</v>
      </c>
      <c r="F24" s="89">
        <f t="shared" si="4"/>
        <v>0.025694444444444436</v>
      </c>
      <c r="G24" s="89">
        <f t="shared" si="5"/>
        <v>0.19930555555555549</v>
      </c>
      <c r="H24" s="89">
        <f t="shared" si="6"/>
        <v>0.25833333333333325</v>
      </c>
      <c r="I24" s="89">
        <f t="shared" si="7"/>
        <v>0.3013888888888888</v>
      </c>
      <c r="J24" s="89">
        <f t="shared" si="8"/>
        <v>0.3763888888888888</v>
      </c>
      <c r="K24" s="89">
        <f t="shared" si="9"/>
        <v>0.4465277777777777</v>
      </c>
      <c r="L24" s="89">
        <f t="shared" si="10"/>
        <v>0.5187499999999999</v>
      </c>
      <c r="M24" s="89">
        <f t="shared" si="11"/>
        <v>0.5833333333333333</v>
      </c>
      <c r="N24" s="89">
        <f t="shared" si="12"/>
        <v>0.6284722222222221</v>
      </c>
      <c r="O24" s="89">
        <f t="shared" si="13"/>
        <v>0.6979166666666665</v>
      </c>
      <c r="P24" s="89">
        <f t="shared" si="14"/>
        <v>0.7895833333333332</v>
      </c>
      <c r="Q24" s="262" t="str">
        <f t="shared" si="25"/>
        <v>-</v>
      </c>
      <c r="R24" s="91" t="s">
        <v>241</v>
      </c>
      <c r="S24" s="80"/>
      <c r="T24" s="86" t="s">
        <v>317</v>
      </c>
      <c r="U24" s="81" t="s">
        <v>31</v>
      </c>
      <c r="V24" s="87">
        <v>1.6</v>
      </c>
      <c r="W24" s="87">
        <v>1.6</v>
      </c>
      <c r="X24" s="88">
        <f t="shared" si="15"/>
        <v>21.200000000000003</v>
      </c>
      <c r="Y24" s="89">
        <v>0.001388888888888889</v>
      </c>
      <c r="Z24" s="89">
        <v>0.001388888888888889</v>
      </c>
      <c r="AA24" s="89">
        <f t="shared" si="16"/>
        <v>0.024305555555555552</v>
      </c>
      <c r="AB24" s="89">
        <f t="shared" si="17"/>
        <v>0.2777777777777777</v>
      </c>
      <c r="AC24" s="89">
        <f t="shared" si="18"/>
        <v>0.33819444444444435</v>
      </c>
      <c r="AD24" s="89">
        <f t="shared" si="19"/>
        <v>0.37847222222222215</v>
      </c>
      <c r="AE24" s="89">
        <f t="shared" si="20"/>
        <v>0.4583333333333333</v>
      </c>
      <c r="AF24" s="89">
        <f t="shared" si="2"/>
        <v>0.5180555555555555</v>
      </c>
      <c r="AG24" s="89">
        <f t="shared" si="21"/>
        <v>0.6006944444444444</v>
      </c>
      <c r="AH24" s="89">
        <f t="shared" si="22"/>
        <v>0.6666666666666665</v>
      </c>
      <c r="AI24" s="89">
        <f t="shared" si="23"/>
        <v>0.7118055555555555</v>
      </c>
      <c r="AJ24" s="89">
        <v>0.7763888888888888</v>
      </c>
      <c r="AK24" s="89">
        <f>AK22+Y24</f>
        <v>0.8624999999999999</v>
      </c>
      <c r="AL24" s="262" t="str">
        <f t="shared" si="1"/>
        <v>-</v>
      </c>
      <c r="AM24" s="262" t="str">
        <f t="shared" si="1"/>
        <v>-</v>
      </c>
    </row>
    <row r="25" spans="1:39" ht="11.25">
      <c r="A25" s="86" t="s">
        <v>203</v>
      </c>
      <c r="B25" s="81" t="s">
        <v>32</v>
      </c>
      <c r="C25" s="87">
        <v>1.5</v>
      </c>
      <c r="D25" s="88">
        <f t="shared" si="3"/>
        <v>24.199999999999996</v>
      </c>
      <c r="E25" s="89">
        <v>0.001388888888888889</v>
      </c>
      <c r="F25" s="89">
        <f t="shared" si="4"/>
        <v>0.027083333333333324</v>
      </c>
      <c r="G25" s="89">
        <f t="shared" si="5"/>
        <v>0.20069444444444437</v>
      </c>
      <c r="H25" s="89">
        <f t="shared" si="6"/>
        <v>0.25972222222222213</v>
      </c>
      <c r="I25" s="89">
        <f t="shared" si="7"/>
        <v>0.3027777777777777</v>
      </c>
      <c r="J25" s="89">
        <f t="shared" si="8"/>
        <v>0.37777777777777766</v>
      </c>
      <c r="K25" s="89">
        <f t="shared" si="9"/>
        <v>0.4479166666666666</v>
      </c>
      <c r="L25" s="89">
        <f t="shared" si="10"/>
        <v>0.5201388888888888</v>
      </c>
      <c r="M25" s="89">
        <f t="shared" si="11"/>
        <v>0.5847222222222221</v>
      </c>
      <c r="N25" s="89">
        <f t="shared" si="12"/>
        <v>0.629861111111111</v>
      </c>
      <c r="O25" s="89">
        <f t="shared" si="13"/>
        <v>0.6993055555555554</v>
      </c>
      <c r="P25" s="89">
        <f t="shared" si="14"/>
        <v>0.7909722222222221</v>
      </c>
      <c r="Q25" s="262" t="str">
        <f t="shared" si="25"/>
        <v>-</v>
      </c>
      <c r="R25" s="91" t="s">
        <v>241</v>
      </c>
      <c r="S25" s="80"/>
      <c r="T25" s="86" t="s">
        <v>319</v>
      </c>
      <c r="U25" s="81" t="s">
        <v>202</v>
      </c>
      <c r="V25" s="87">
        <v>1.4</v>
      </c>
      <c r="W25" s="87">
        <v>1.4</v>
      </c>
      <c r="X25" s="88">
        <f t="shared" si="15"/>
        <v>22.6</v>
      </c>
      <c r="Y25" s="89">
        <v>0.0020833333333333333</v>
      </c>
      <c r="Z25" s="89">
        <v>0.0020833333333333333</v>
      </c>
      <c r="AA25" s="89">
        <f t="shared" si="16"/>
        <v>0.026388888888888885</v>
      </c>
      <c r="AB25" s="89">
        <f t="shared" si="17"/>
        <v>0.279861111111111</v>
      </c>
      <c r="AC25" s="89">
        <f t="shared" si="18"/>
        <v>0.3402777777777777</v>
      </c>
      <c r="AD25" s="89">
        <f t="shared" si="19"/>
        <v>0.3805555555555555</v>
      </c>
      <c r="AE25" s="89">
        <f t="shared" si="20"/>
        <v>0.46041666666666664</v>
      </c>
      <c r="AF25" s="89">
        <f t="shared" si="2"/>
        <v>0.5201388888888888</v>
      </c>
      <c r="AG25" s="89">
        <f t="shared" si="21"/>
        <v>0.6027777777777777</v>
      </c>
      <c r="AH25" s="89">
        <f t="shared" si="22"/>
        <v>0.6687499999999998</v>
      </c>
      <c r="AI25" s="89">
        <f t="shared" si="23"/>
        <v>0.7138888888888888</v>
      </c>
      <c r="AJ25" s="89">
        <v>0.7784722222222221</v>
      </c>
      <c r="AK25" s="89">
        <f t="shared" si="24"/>
        <v>0.8645833333333333</v>
      </c>
      <c r="AL25" s="262" t="str">
        <f t="shared" si="1"/>
        <v>-</v>
      </c>
      <c r="AM25" s="262" t="str">
        <f t="shared" si="1"/>
        <v>-</v>
      </c>
    </row>
    <row r="26" spans="1:39" ht="11.25">
      <c r="A26" s="86" t="s">
        <v>204</v>
      </c>
      <c r="B26" s="81" t="s">
        <v>32</v>
      </c>
      <c r="C26" s="87">
        <v>2</v>
      </c>
      <c r="D26" s="88">
        <f t="shared" si="3"/>
        <v>26.199999999999996</v>
      </c>
      <c r="E26" s="89">
        <v>0.0020833333333333333</v>
      </c>
      <c r="F26" s="89">
        <f t="shared" si="4"/>
        <v>0.029166666666666657</v>
      </c>
      <c r="G26" s="89">
        <f t="shared" si="5"/>
        <v>0.2027777777777777</v>
      </c>
      <c r="H26" s="89">
        <f t="shared" si="6"/>
        <v>0.26180555555555546</v>
      </c>
      <c r="I26" s="89">
        <f t="shared" si="7"/>
        <v>0.304861111111111</v>
      </c>
      <c r="J26" s="89">
        <f t="shared" si="8"/>
        <v>0.379861111111111</v>
      </c>
      <c r="K26" s="89">
        <f t="shared" si="9"/>
        <v>0.4499999999999999</v>
      </c>
      <c r="L26" s="89">
        <f t="shared" si="10"/>
        <v>0.5222222222222221</v>
      </c>
      <c r="M26" s="89">
        <f t="shared" si="11"/>
        <v>0.5868055555555555</v>
      </c>
      <c r="N26" s="89">
        <f t="shared" si="12"/>
        <v>0.6319444444444443</v>
      </c>
      <c r="O26" s="89">
        <f t="shared" si="13"/>
        <v>0.7013888888888887</v>
      </c>
      <c r="P26" s="89">
        <f t="shared" si="14"/>
        <v>0.7930555555555554</v>
      </c>
      <c r="Q26" s="262" t="str">
        <f t="shared" si="25"/>
        <v>-</v>
      </c>
      <c r="R26" s="91" t="s">
        <v>241</v>
      </c>
      <c r="S26" s="80"/>
      <c r="T26" s="86" t="s">
        <v>218</v>
      </c>
      <c r="U26" s="81" t="s">
        <v>31</v>
      </c>
      <c r="V26" s="87">
        <v>1</v>
      </c>
      <c r="W26" s="87">
        <v>1</v>
      </c>
      <c r="X26" s="88">
        <f t="shared" si="15"/>
        <v>23.6</v>
      </c>
      <c r="Y26" s="89">
        <v>0.001388888888888889</v>
      </c>
      <c r="Z26" s="89">
        <v>0.001388888888888889</v>
      </c>
      <c r="AA26" s="89">
        <f t="shared" si="16"/>
        <v>0.027777777777777773</v>
      </c>
      <c r="AB26" s="89">
        <f t="shared" si="17"/>
        <v>0.2812499999999999</v>
      </c>
      <c r="AC26" s="89">
        <f t="shared" si="18"/>
        <v>0.34166666666666656</v>
      </c>
      <c r="AD26" s="89">
        <f t="shared" si="19"/>
        <v>0.38194444444444436</v>
      </c>
      <c r="AE26" s="89">
        <f t="shared" si="20"/>
        <v>0.4618055555555555</v>
      </c>
      <c r="AF26" s="89">
        <f t="shared" si="2"/>
        <v>0.5215277777777777</v>
      </c>
      <c r="AG26" s="89">
        <f t="shared" si="21"/>
        <v>0.6041666666666666</v>
      </c>
      <c r="AH26" s="89">
        <f t="shared" si="22"/>
        <v>0.6701388888888887</v>
      </c>
      <c r="AI26" s="89">
        <f t="shared" si="23"/>
        <v>0.7152777777777777</v>
      </c>
      <c r="AJ26" s="89">
        <v>0.779861111111111</v>
      </c>
      <c r="AK26" s="89">
        <f t="shared" si="24"/>
        <v>0.8659722222222221</v>
      </c>
      <c r="AL26" s="262" t="str">
        <f t="shared" si="1"/>
        <v>-</v>
      </c>
      <c r="AM26" s="262" t="str">
        <f t="shared" si="1"/>
        <v>-</v>
      </c>
    </row>
    <row r="27" spans="1:39" ht="11.25">
      <c r="A27" s="86" t="s">
        <v>194</v>
      </c>
      <c r="B27" s="81" t="s">
        <v>202</v>
      </c>
      <c r="C27" s="87">
        <v>3.1</v>
      </c>
      <c r="D27" s="88">
        <f t="shared" si="3"/>
        <v>29.299999999999997</v>
      </c>
      <c r="E27" s="89">
        <v>0.003472222222222222</v>
      </c>
      <c r="F27" s="89">
        <f t="shared" si="4"/>
        <v>0.03263888888888888</v>
      </c>
      <c r="G27" s="89">
        <f t="shared" si="5"/>
        <v>0.2062499999999999</v>
      </c>
      <c r="H27" s="89">
        <f t="shared" si="6"/>
        <v>0.26527777777777767</v>
      </c>
      <c r="I27" s="89">
        <f t="shared" si="7"/>
        <v>0.30833333333333324</v>
      </c>
      <c r="J27" s="89">
        <f t="shared" si="8"/>
        <v>0.3833333333333332</v>
      </c>
      <c r="K27" s="89">
        <f t="shared" si="9"/>
        <v>0.4534722222222221</v>
      </c>
      <c r="L27" s="89">
        <f t="shared" si="10"/>
        <v>0.5256944444444444</v>
      </c>
      <c r="M27" s="89">
        <f t="shared" si="11"/>
        <v>0.5902777777777777</v>
      </c>
      <c r="N27" s="89">
        <f t="shared" si="12"/>
        <v>0.6354166666666665</v>
      </c>
      <c r="O27" s="89">
        <f t="shared" si="13"/>
        <v>0.7048611111111109</v>
      </c>
      <c r="P27" s="89">
        <f t="shared" si="14"/>
        <v>0.7965277777777776</v>
      </c>
      <c r="Q27" s="262">
        <f t="shared" si="25"/>
        <v>37.2</v>
      </c>
      <c r="R27" s="91" t="s">
        <v>241</v>
      </c>
      <c r="S27" s="80"/>
      <c r="T27" s="86" t="s">
        <v>318</v>
      </c>
      <c r="U27" s="81" t="s">
        <v>202</v>
      </c>
      <c r="V27" s="87">
        <v>3.3</v>
      </c>
      <c r="W27" s="87">
        <v>3.3</v>
      </c>
      <c r="X27" s="88">
        <f t="shared" si="15"/>
        <v>26.900000000000002</v>
      </c>
      <c r="Y27" s="89">
        <v>0.003472222222222222</v>
      </c>
      <c r="Z27" s="89">
        <v>0.003472222222222222</v>
      </c>
      <c r="AA27" s="89">
        <f t="shared" si="16"/>
        <v>0.031249999999999993</v>
      </c>
      <c r="AB27" s="89">
        <f t="shared" si="17"/>
        <v>0.2847222222222221</v>
      </c>
      <c r="AC27" s="89">
        <f t="shared" si="18"/>
        <v>0.3451388888888888</v>
      </c>
      <c r="AD27" s="89">
        <f t="shared" si="19"/>
        <v>0.3854166666666666</v>
      </c>
      <c r="AE27" s="89">
        <f t="shared" si="20"/>
        <v>0.46527777777777773</v>
      </c>
      <c r="AF27" s="89">
        <f t="shared" si="2"/>
        <v>0.5249999999999999</v>
      </c>
      <c r="AG27" s="89">
        <f t="shared" si="21"/>
        <v>0.6076388888888888</v>
      </c>
      <c r="AH27" s="89">
        <f t="shared" si="22"/>
        <v>0.6736111111111109</v>
      </c>
      <c r="AI27" s="89">
        <f t="shared" si="23"/>
        <v>0.7187499999999999</v>
      </c>
      <c r="AJ27" s="89">
        <v>0.7833333333333332</v>
      </c>
      <c r="AK27" s="89">
        <f t="shared" si="24"/>
        <v>0.8694444444444444</v>
      </c>
      <c r="AL27" s="262">
        <f t="shared" si="1"/>
        <v>39.6</v>
      </c>
      <c r="AM27" s="262">
        <f t="shared" si="1"/>
        <v>39.6</v>
      </c>
    </row>
    <row r="28" spans="1:39" ht="11.25">
      <c r="A28" s="86" t="s">
        <v>219</v>
      </c>
      <c r="B28" s="81" t="s">
        <v>31</v>
      </c>
      <c r="C28" s="87">
        <v>3.3</v>
      </c>
      <c r="D28" s="88">
        <f t="shared" si="3"/>
        <v>32.599999999999994</v>
      </c>
      <c r="E28" s="89">
        <v>0.003472222222222222</v>
      </c>
      <c r="F28" s="89">
        <f t="shared" si="4"/>
        <v>0.0361111111111111</v>
      </c>
      <c r="G28" s="89">
        <f t="shared" si="5"/>
        <v>0.20972222222222212</v>
      </c>
      <c r="H28" s="89">
        <f t="shared" si="6"/>
        <v>0.2687499999999999</v>
      </c>
      <c r="I28" s="89">
        <f t="shared" si="7"/>
        <v>0.31180555555555545</v>
      </c>
      <c r="J28" s="89">
        <f t="shared" si="8"/>
        <v>0.3868055555555554</v>
      </c>
      <c r="K28" s="89">
        <f t="shared" si="9"/>
        <v>0.4569444444444443</v>
      </c>
      <c r="L28" s="89">
        <f t="shared" si="10"/>
        <v>0.5291666666666666</v>
      </c>
      <c r="M28" s="89">
        <f t="shared" si="11"/>
        <v>0.5937499999999999</v>
      </c>
      <c r="N28" s="89">
        <f t="shared" si="12"/>
        <v>0.6388888888888887</v>
      </c>
      <c r="O28" s="89">
        <f t="shared" si="13"/>
        <v>0.7083333333333331</v>
      </c>
      <c r="P28" s="89">
        <f t="shared" si="14"/>
        <v>0.7999999999999998</v>
      </c>
      <c r="Q28" s="262">
        <f t="shared" si="25"/>
        <v>39.6</v>
      </c>
      <c r="R28" s="91" t="s">
        <v>241</v>
      </c>
      <c r="S28" s="80"/>
      <c r="T28" s="86" t="s">
        <v>222</v>
      </c>
      <c r="U28" s="81" t="s">
        <v>32</v>
      </c>
      <c r="V28" s="87">
        <v>3.1</v>
      </c>
      <c r="W28" s="87">
        <v>3.1</v>
      </c>
      <c r="X28" s="88">
        <f t="shared" si="15"/>
        <v>30.000000000000004</v>
      </c>
      <c r="Y28" s="89">
        <v>0.003472222222222222</v>
      </c>
      <c r="Z28" s="89">
        <v>0.003472222222222222</v>
      </c>
      <c r="AA28" s="89">
        <f t="shared" si="16"/>
        <v>0.03472222222222222</v>
      </c>
      <c r="AB28" s="89">
        <f t="shared" si="17"/>
        <v>0.2881944444444443</v>
      </c>
      <c r="AC28" s="89">
        <f t="shared" si="18"/>
        <v>0.348611111111111</v>
      </c>
      <c r="AD28" s="89">
        <f t="shared" si="19"/>
        <v>0.3888888888888888</v>
      </c>
      <c r="AE28" s="89">
        <f t="shared" si="20"/>
        <v>0.46874999999999994</v>
      </c>
      <c r="AF28" s="89">
        <f t="shared" si="2"/>
        <v>0.5284722222222221</v>
      </c>
      <c r="AG28" s="89">
        <f t="shared" si="21"/>
        <v>0.611111111111111</v>
      </c>
      <c r="AH28" s="89">
        <f t="shared" si="22"/>
        <v>0.6770833333333331</v>
      </c>
      <c r="AI28" s="89">
        <f t="shared" si="23"/>
        <v>0.7222222222222221</v>
      </c>
      <c r="AJ28" s="89">
        <v>0.7868055555555554</v>
      </c>
      <c r="AK28" s="89">
        <f t="shared" si="24"/>
        <v>0.8729166666666666</v>
      </c>
      <c r="AL28" s="262">
        <f t="shared" si="1"/>
        <v>37.2</v>
      </c>
      <c r="AM28" s="262">
        <f t="shared" si="1"/>
        <v>37.2</v>
      </c>
    </row>
    <row r="29" spans="1:39" ht="11.25">
      <c r="A29" s="86" t="s">
        <v>220</v>
      </c>
      <c r="B29" s="81" t="s">
        <v>202</v>
      </c>
      <c r="C29" s="87">
        <v>1</v>
      </c>
      <c r="D29" s="88">
        <f t="shared" si="3"/>
        <v>33.599999999999994</v>
      </c>
      <c r="E29" s="89">
        <v>0.001388888888888889</v>
      </c>
      <c r="F29" s="89">
        <f t="shared" si="4"/>
        <v>0.03749999999999999</v>
      </c>
      <c r="G29" s="89">
        <f t="shared" si="5"/>
        <v>0.211111111111111</v>
      </c>
      <c r="H29" s="89">
        <f t="shared" si="6"/>
        <v>0.27013888888888876</v>
      </c>
      <c r="I29" s="89">
        <f t="shared" si="7"/>
        <v>0.31319444444444433</v>
      </c>
      <c r="J29" s="89">
        <f t="shared" si="8"/>
        <v>0.3881944444444443</v>
      </c>
      <c r="K29" s="89">
        <f t="shared" si="9"/>
        <v>0.4583333333333332</v>
      </c>
      <c r="L29" s="89">
        <f t="shared" si="10"/>
        <v>0.5305555555555554</v>
      </c>
      <c r="M29" s="89">
        <f t="shared" si="11"/>
        <v>0.5951388888888888</v>
      </c>
      <c r="N29" s="89">
        <f t="shared" si="12"/>
        <v>0.6402777777777776</v>
      </c>
      <c r="O29" s="89">
        <f t="shared" si="13"/>
        <v>0.709722222222222</v>
      </c>
      <c r="P29" s="89">
        <f t="shared" si="14"/>
        <v>0.8013888888888887</v>
      </c>
      <c r="Q29" s="262" t="str">
        <f t="shared" si="25"/>
        <v>-</v>
      </c>
      <c r="R29" s="91">
        <v>37.2</v>
      </c>
      <c r="S29" s="80"/>
      <c r="T29" s="86" t="s">
        <v>223</v>
      </c>
      <c r="U29" s="81" t="s">
        <v>32</v>
      </c>
      <c r="V29" s="87">
        <v>1.8</v>
      </c>
      <c r="W29" s="87">
        <v>1.8</v>
      </c>
      <c r="X29" s="88">
        <f t="shared" si="15"/>
        <v>31.800000000000004</v>
      </c>
      <c r="Y29" s="89">
        <v>0.0020833333333333333</v>
      </c>
      <c r="Z29" s="89">
        <v>0.0020833333333333333</v>
      </c>
      <c r="AA29" s="89">
        <f t="shared" si="16"/>
        <v>0.03680555555555555</v>
      </c>
      <c r="AB29" s="89">
        <f t="shared" si="17"/>
        <v>0.29027777777777763</v>
      </c>
      <c r="AC29" s="89">
        <f t="shared" si="18"/>
        <v>0.3506944444444443</v>
      </c>
      <c r="AD29" s="89">
        <f t="shared" si="19"/>
        <v>0.3909722222222221</v>
      </c>
      <c r="AE29" s="89">
        <f t="shared" si="20"/>
        <v>0.47083333333333327</v>
      </c>
      <c r="AF29" s="89">
        <f t="shared" si="2"/>
        <v>0.5305555555555554</v>
      </c>
      <c r="AG29" s="89">
        <f t="shared" si="21"/>
        <v>0.6131944444444444</v>
      </c>
      <c r="AH29" s="89">
        <f t="shared" si="22"/>
        <v>0.6791666666666665</v>
      </c>
      <c r="AI29" s="89">
        <f t="shared" si="23"/>
        <v>0.7243055555555554</v>
      </c>
      <c r="AJ29" s="89">
        <v>0.7888888888888888</v>
      </c>
      <c r="AK29" s="89">
        <f t="shared" si="24"/>
        <v>0.8749999999999999</v>
      </c>
      <c r="AL29" s="262" t="str">
        <f t="shared" si="1"/>
        <v>-</v>
      </c>
      <c r="AM29" s="262" t="str">
        <f t="shared" si="1"/>
        <v>-</v>
      </c>
    </row>
    <row r="30" spans="1:39" ht="11.25">
      <c r="A30" s="86" t="s">
        <v>199</v>
      </c>
      <c r="B30" s="81" t="s">
        <v>31</v>
      </c>
      <c r="C30" s="87">
        <v>1.4</v>
      </c>
      <c r="D30" s="88">
        <f t="shared" si="3"/>
        <v>34.99999999999999</v>
      </c>
      <c r="E30" s="89">
        <v>0.0020833333333333333</v>
      </c>
      <c r="F30" s="89">
        <f t="shared" si="4"/>
        <v>0.039583333333333325</v>
      </c>
      <c r="G30" s="89">
        <f t="shared" si="5"/>
        <v>0.21319444444444433</v>
      </c>
      <c r="H30" s="89">
        <f t="shared" si="6"/>
        <v>0.2722222222222221</v>
      </c>
      <c r="I30" s="89">
        <f t="shared" si="7"/>
        <v>0.31527777777777766</v>
      </c>
      <c r="J30" s="89">
        <f t="shared" si="8"/>
        <v>0.3902777777777776</v>
      </c>
      <c r="K30" s="89">
        <f t="shared" si="9"/>
        <v>0.46041666666666653</v>
      </c>
      <c r="L30" s="89">
        <f t="shared" si="10"/>
        <v>0.5326388888888888</v>
      </c>
      <c r="M30" s="89">
        <f t="shared" si="11"/>
        <v>0.5972222222222221</v>
      </c>
      <c r="N30" s="89">
        <f t="shared" si="12"/>
        <v>0.6423611111111109</v>
      </c>
      <c r="O30" s="89">
        <f t="shared" si="13"/>
        <v>0.7118055555555554</v>
      </c>
      <c r="P30" s="89">
        <f t="shared" si="14"/>
        <v>0.803472222222222</v>
      </c>
      <c r="Q30" s="262" t="str">
        <f t="shared" si="25"/>
        <v>-</v>
      </c>
      <c r="R30" s="91">
        <v>39.6</v>
      </c>
      <c r="S30" s="80"/>
      <c r="T30" s="86" t="s">
        <v>193</v>
      </c>
      <c r="U30" s="81" t="s">
        <v>31</v>
      </c>
      <c r="V30" s="87">
        <v>1.6</v>
      </c>
      <c r="W30" s="87">
        <v>1.6</v>
      </c>
      <c r="X30" s="88">
        <f t="shared" si="15"/>
        <v>33.400000000000006</v>
      </c>
      <c r="Y30" s="89">
        <v>0.0020833333333333333</v>
      </c>
      <c r="Z30" s="89">
        <v>0.0020833333333333333</v>
      </c>
      <c r="AA30" s="89">
        <f t="shared" si="16"/>
        <v>0.03888888888888888</v>
      </c>
      <c r="AB30" s="89">
        <f t="shared" si="17"/>
        <v>0.29236111111111096</v>
      </c>
      <c r="AC30" s="89">
        <f t="shared" si="18"/>
        <v>0.35277777777777763</v>
      </c>
      <c r="AD30" s="89">
        <f t="shared" si="19"/>
        <v>0.39305555555555544</v>
      </c>
      <c r="AE30" s="89">
        <f t="shared" si="20"/>
        <v>0.4729166666666666</v>
      </c>
      <c r="AF30" s="89">
        <f t="shared" si="2"/>
        <v>0.5326388888888888</v>
      </c>
      <c r="AG30" s="89">
        <f t="shared" si="21"/>
        <v>0.6152777777777777</v>
      </c>
      <c r="AH30" s="89">
        <f t="shared" si="22"/>
        <v>0.6812499999999998</v>
      </c>
      <c r="AI30" s="89">
        <f t="shared" si="23"/>
        <v>0.7263888888888888</v>
      </c>
      <c r="AJ30" s="89">
        <v>0.7909722222222221</v>
      </c>
      <c r="AK30" s="89">
        <f t="shared" si="24"/>
        <v>0.8770833333333332</v>
      </c>
      <c r="AL30" s="262" t="str">
        <f t="shared" si="1"/>
        <v>-</v>
      </c>
      <c r="AM30" s="262" t="str">
        <f t="shared" si="1"/>
        <v>-</v>
      </c>
    </row>
    <row r="31" spans="1:39" ht="11.25">
      <c r="A31" s="86" t="s">
        <v>195</v>
      </c>
      <c r="B31" s="81" t="s">
        <v>31</v>
      </c>
      <c r="C31" s="87">
        <v>1.6</v>
      </c>
      <c r="D31" s="88">
        <f t="shared" si="3"/>
        <v>36.599999999999994</v>
      </c>
      <c r="E31" s="89">
        <v>0.0020833333333333333</v>
      </c>
      <c r="F31" s="89">
        <f t="shared" si="4"/>
        <v>0.04166666666666666</v>
      </c>
      <c r="G31" s="89">
        <f t="shared" si="5"/>
        <v>0.21527777777777765</v>
      </c>
      <c r="H31" s="89">
        <f t="shared" si="6"/>
        <v>0.2743055555555554</v>
      </c>
      <c r="I31" s="89">
        <f t="shared" si="7"/>
        <v>0.317361111111111</v>
      </c>
      <c r="J31" s="89">
        <f t="shared" si="8"/>
        <v>0.39236111111111094</v>
      </c>
      <c r="K31" s="89">
        <f t="shared" si="9"/>
        <v>0.46249999999999986</v>
      </c>
      <c r="L31" s="89">
        <f t="shared" si="10"/>
        <v>0.5347222222222221</v>
      </c>
      <c r="M31" s="89">
        <f t="shared" si="11"/>
        <v>0.5993055555555554</v>
      </c>
      <c r="N31" s="89">
        <f t="shared" si="12"/>
        <v>0.6444444444444443</v>
      </c>
      <c r="O31" s="89">
        <f t="shared" si="13"/>
        <v>0.7138888888888887</v>
      </c>
      <c r="P31" s="89">
        <f t="shared" si="14"/>
        <v>0.8055555555555554</v>
      </c>
      <c r="Q31" s="262" t="str">
        <f t="shared" si="25"/>
        <v>-</v>
      </c>
      <c r="R31" s="91" t="s">
        <v>241</v>
      </c>
      <c r="S31" s="80"/>
      <c r="T31" s="86" t="s">
        <v>224</v>
      </c>
      <c r="U31" s="81" t="s">
        <v>31</v>
      </c>
      <c r="V31" s="87">
        <v>1.8</v>
      </c>
      <c r="W31" s="87">
        <v>1.8</v>
      </c>
      <c r="X31" s="88">
        <f t="shared" si="15"/>
        <v>35.2</v>
      </c>
      <c r="Y31" s="89">
        <v>0.001388888888888889</v>
      </c>
      <c r="Z31" s="89">
        <v>0.001388888888888889</v>
      </c>
      <c r="AA31" s="89">
        <f t="shared" si="16"/>
        <v>0.04027777777777777</v>
      </c>
      <c r="AB31" s="89">
        <f t="shared" si="17"/>
        <v>0.29374999999999984</v>
      </c>
      <c r="AC31" s="89">
        <f t="shared" si="18"/>
        <v>0.3541666666666665</v>
      </c>
      <c r="AD31" s="89">
        <f t="shared" si="19"/>
        <v>0.3944444444444443</v>
      </c>
      <c r="AE31" s="89">
        <f t="shared" si="20"/>
        <v>0.4743055555555555</v>
      </c>
      <c r="AF31" s="89">
        <f t="shared" si="2"/>
        <v>0.5340277777777777</v>
      </c>
      <c r="AG31" s="89">
        <f t="shared" si="21"/>
        <v>0.6166666666666666</v>
      </c>
      <c r="AH31" s="89">
        <f t="shared" si="22"/>
        <v>0.6826388888888887</v>
      </c>
      <c r="AI31" s="89">
        <f t="shared" si="23"/>
        <v>0.7277777777777776</v>
      </c>
      <c r="AJ31" s="89">
        <v>0.792361111111111</v>
      </c>
      <c r="AK31" s="89">
        <f t="shared" si="24"/>
        <v>0.8784722222222221</v>
      </c>
      <c r="AL31" s="262" t="str">
        <f t="shared" si="1"/>
        <v>-</v>
      </c>
      <c r="AM31" s="262" t="str">
        <f t="shared" si="1"/>
        <v>-</v>
      </c>
    </row>
    <row r="32" spans="1:39" ht="11.25">
      <c r="A32" s="86" t="s">
        <v>196</v>
      </c>
      <c r="B32" s="81" t="s">
        <v>32</v>
      </c>
      <c r="C32" s="87">
        <v>1.4</v>
      </c>
      <c r="D32" s="88">
        <f t="shared" si="3"/>
        <v>37.99999999999999</v>
      </c>
      <c r="E32" s="89">
        <v>0.001388888888888889</v>
      </c>
      <c r="F32" s="89">
        <f t="shared" si="4"/>
        <v>0.04305555555555555</v>
      </c>
      <c r="G32" s="89">
        <f t="shared" si="5"/>
        <v>0.21666666666666654</v>
      </c>
      <c r="H32" s="89">
        <f t="shared" si="6"/>
        <v>0.2756944444444443</v>
      </c>
      <c r="I32" s="89">
        <f t="shared" si="7"/>
        <v>0.31874999999999987</v>
      </c>
      <c r="J32" s="89">
        <f t="shared" si="8"/>
        <v>0.3937499999999998</v>
      </c>
      <c r="K32" s="89">
        <f t="shared" si="9"/>
        <v>0.46388888888888874</v>
      </c>
      <c r="L32" s="89">
        <f t="shared" si="10"/>
        <v>0.536111111111111</v>
      </c>
      <c r="M32" s="89">
        <f t="shared" si="11"/>
        <v>0.6006944444444443</v>
      </c>
      <c r="N32" s="89">
        <f t="shared" si="12"/>
        <v>0.6458333333333331</v>
      </c>
      <c r="O32" s="89">
        <f t="shared" si="13"/>
        <v>0.7152777777777776</v>
      </c>
      <c r="P32" s="89">
        <f t="shared" si="14"/>
        <v>0.8069444444444442</v>
      </c>
      <c r="Q32" s="262" t="str">
        <f t="shared" si="25"/>
        <v>-</v>
      </c>
      <c r="R32" s="91" t="s">
        <v>241</v>
      </c>
      <c r="S32" s="80"/>
      <c r="T32" s="86" t="s">
        <v>200</v>
      </c>
      <c r="U32" s="81" t="s">
        <v>31</v>
      </c>
      <c r="V32" s="87">
        <v>0.6</v>
      </c>
      <c r="W32" s="87">
        <v>0.6</v>
      </c>
      <c r="X32" s="88">
        <f t="shared" si="15"/>
        <v>35.800000000000004</v>
      </c>
      <c r="Y32" s="89">
        <v>0.0006944444444444445</v>
      </c>
      <c r="Z32" s="89">
        <v>0.0006944444444444445</v>
      </c>
      <c r="AA32" s="89">
        <f t="shared" si="16"/>
        <v>0.040972222222222215</v>
      </c>
      <c r="AB32" s="89">
        <f t="shared" si="17"/>
        <v>0.2944444444444443</v>
      </c>
      <c r="AC32" s="89">
        <f t="shared" si="18"/>
        <v>0.35486111111111096</v>
      </c>
      <c r="AD32" s="89">
        <f t="shared" si="19"/>
        <v>0.39513888888888876</v>
      </c>
      <c r="AE32" s="89">
        <f t="shared" si="20"/>
        <v>0.4749999999999999</v>
      </c>
      <c r="AF32" s="89">
        <f t="shared" si="2"/>
        <v>0.5347222222222221</v>
      </c>
      <c r="AG32" s="89">
        <f t="shared" si="21"/>
        <v>0.617361111111111</v>
      </c>
      <c r="AH32" s="89">
        <f t="shared" si="22"/>
        <v>0.6833333333333331</v>
      </c>
      <c r="AI32" s="89">
        <f t="shared" si="23"/>
        <v>0.7284722222222221</v>
      </c>
      <c r="AJ32" s="89">
        <v>0.7930555555555554</v>
      </c>
      <c r="AK32" s="89">
        <f t="shared" si="24"/>
        <v>0.8791666666666665</v>
      </c>
      <c r="AL32" s="262" t="str">
        <f t="shared" si="1"/>
        <v>-</v>
      </c>
      <c r="AM32" s="262" t="str">
        <f t="shared" si="1"/>
        <v>-</v>
      </c>
    </row>
    <row r="33" spans="1:39" ht="11.25">
      <c r="A33" s="86" t="s">
        <v>197</v>
      </c>
      <c r="B33" s="81" t="s">
        <v>31</v>
      </c>
      <c r="C33" s="87">
        <v>1.8</v>
      </c>
      <c r="D33" s="88">
        <f t="shared" si="3"/>
        <v>39.79999999999999</v>
      </c>
      <c r="E33" s="89">
        <v>0.0020833333333333333</v>
      </c>
      <c r="F33" s="89">
        <f t="shared" si="4"/>
        <v>0.04513888888888888</v>
      </c>
      <c r="G33" s="89">
        <f t="shared" si="5"/>
        <v>0.21874999999999986</v>
      </c>
      <c r="H33" s="89">
        <f t="shared" si="6"/>
        <v>0.2777777777777776</v>
      </c>
      <c r="I33" s="89">
        <f t="shared" si="7"/>
        <v>0.3208333333333332</v>
      </c>
      <c r="J33" s="89">
        <f t="shared" si="8"/>
        <v>0.39583333333333315</v>
      </c>
      <c r="K33" s="89">
        <f t="shared" si="9"/>
        <v>0.46597222222222207</v>
      </c>
      <c r="L33" s="89">
        <f t="shared" si="10"/>
        <v>0.5381944444444443</v>
      </c>
      <c r="M33" s="89">
        <f t="shared" si="11"/>
        <v>0.6027777777777776</v>
      </c>
      <c r="N33" s="89">
        <f t="shared" si="12"/>
        <v>0.6479166666666665</v>
      </c>
      <c r="O33" s="89">
        <f t="shared" si="13"/>
        <v>0.7173611111111109</v>
      </c>
      <c r="P33" s="89">
        <f t="shared" si="14"/>
        <v>0.8090277777777776</v>
      </c>
      <c r="Q33" s="262" t="str">
        <f t="shared" si="25"/>
        <v>-</v>
      </c>
      <c r="R33" s="91" t="s">
        <v>241</v>
      </c>
      <c r="S33" s="80"/>
      <c r="T33" s="86" t="s">
        <v>191</v>
      </c>
      <c r="U33" s="81" t="s">
        <v>31</v>
      </c>
      <c r="V33" s="87">
        <v>2</v>
      </c>
      <c r="W33" s="87">
        <v>2</v>
      </c>
      <c r="X33" s="88">
        <f t="shared" si="15"/>
        <v>37.800000000000004</v>
      </c>
      <c r="Y33" s="89">
        <v>0.0020833333333333333</v>
      </c>
      <c r="Z33" s="89">
        <v>0.0020833333333333333</v>
      </c>
      <c r="AA33" s="89">
        <f t="shared" si="16"/>
        <v>0.04305555555555555</v>
      </c>
      <c r="AB33" s="89">
        <f t="shared" si="17"/>
        <v>0.2965277777777776</v>
      </c>
      <c r="AC33" s="89">
        <f t="shared" si="18"/>
        <v>0.3569444444444443</v>
      </c>
      <c r="AD33" s="89">
        <f t="shared" si="19"/>
        <v>0.3972222222222221</v>
      </c>
      <c r="AE33" s="89">
        <f t="shared" si="20"/>
        <v>0.47708333333333325</v>
      </c>
      <c r="AF33" s="89">
        <f t="shared" si="2"/>
        <v>0.5368055555555554</v>
      </c>
      <c r="AG33" s="89">
        <f t="shared" si="21"/>
        <v>0.6194444444444444</v>
      </c>
      <c r="AH33" s="89">
        <f t="shared" si="22"/>
        <v>0.6854166666666665</v>
      </c>
      <c r="AI33" s="89">
        <f t="shared" si="23"/>
        <v>0.7305555555555554</v>
      </c>
      <c r="AJ33" s="89">
        <v>0.7951388888888887</v>
      </c>
      <c r="AK33" s="89">
        <f t="shared" si="24"/>
        <v>0.8812499999999999</v>
      </c>
      <c r="AL33" s="262" t="str">
        <f t="shared" si="1"/>
        <v>-</v>
      </c>
      <c r="AM33" s="262" t="str">
        <f t="shared" si="1"/>
        <v>-</v>
      </c>
    </row>
    <row r="34" spans="1:39" ht="11.25">
      <c r="A34" s="86" t="s">
        <v>322</v>
      </c>
      <c r="B34" s="81" t="s">
        <v>31</v>
      </c>
      <c r="C34" s="87">
        <v>0.5</v>
      </c>
      <c r="D34" s="88">
        <f t="shared" si="3"/>
        <v>40.29999999999999</v>
      </c>
      <c r="E34" s="89">
        <v>0.0006944444444444445</v>
      </c>
      <c r="F34" s="89">
        <f t="shared" si="4"/>
        <v>0.04583333333333332</v>
      </c>
      <c r="G34" s="89">
        <f t="shared" si="5"/>
        <v>0.2194444444444443</v>
      </c>
      <c r="H34" s="89">
        <f t="shared" si="6"/>
        <v>0.27847222222222207</v>
      </c>
      <c r="I34" s="89">
        <f t="shared" si="7"/>
        <v>0.32152777777777763</v>
      </c>
      <c r="J34" s="89">
        <f t="shared" si="8"/>
        <v>0.3965277777777776</v>
      </c>
      <c r="K34" s="89">
        <f t="shared" si="9"/>
        <v>0.4666666666666665</v>
      </c>
      <c r="L34" s="89">
        <f t="shared" si="10"/>
        <v>0.5388888888888888</v>
      </c>
      <c r="M34" s="89">
        <f t="shared" si="11"/>
        <v>0.6034722222222221</v>
      </c>
      <c r="N34" s="89">
        <f t="shared" si="12"/>
        <v>0.6486111111111109</v>
      </c>
      <c r="O34" s="89">
        <f t="shared" si="13"/>
        <v>0.7180555555555553</v>
      </c>
      <c r="P34" s="89"/>
      <c r="Q34" s="262" t="str">
        <f t="shared" si="25"/>
        <v>-</v>
      </c>
      <c r="R34" s="91" t="s">
        <v>241</v>
      </c>
      <c r="S34" s="80"/>
      <c r="T34" s="86" t="s">
        <v>190</v>
      </c>
      <c r="U34" s="81" t="s">
        <v>31</v>
      </c>
      <c r="V34" s="87">
        <v>0.9</v>
      </c>
      <c r="W34" s="87">
        <v>0.9</v>
      </c>
      <c r="X34" s="88">
        <f t="shared" si="15"/>
        <v>38.7</v>
      </c>
      <c r="Y34" s="89">
        <v>0.001388888888888889</v>
      </c>
      <c r="Z34" s="89">
        <v>0.001388888888888889</v>
      </c>
      <c r="AA34" s="89">
        <f t="shared" si="16"/>
        <v>0.04444444444444444</v>
      </c>
      <c r="AB34" s="89">
        <f t="shared" si="17"/>
        <v>0.2979166666666665</v>
      </c>
      <c r="AC34" s="89">
        <f t="shared" si="18"/>
        <v>0.35833333333333317</v>
      </c>
      <c r="AD34" s="89">
        <f t="shared" si="19"/>
        <v>0.39861111111111097</v>
      </c>
      <c r="AE34" s="89">
        <f t="shared" si="20"/>
        <v>0.47847222222222213</v>
      </c>
      <c r="AF34" s="89">
        <f t="shared" si="2"/>
        <v>0.5381944444444443</v>
      </c>
      <c r="AG34" s="89">
        <f t="shared" si="21"/>
        <v>0.6208333333333332</v>
      </c>
      <c r="AH34" s="89">
        <f t="shared" si="22"/>
        <v>0.6868055555555553</v>
      </c>
      <c r="AI34" s="89">
        <f t="shared" si="23"/>
        <v>0.7319444444444443</v>
      </c>
      <c r="AJ34" s="89">
        <v>0.7965277777777776</v>
      </c>
      <c r="AK34" s="89">
        <f t="shared" si="24"/>
        <v>0.8826388888888888</v>
      </c>
      <c r="AL34" s="262" t="str">
        <f t="shared" si="1"/>
        <v>-</v>
      </c>
      <c r="AM34" s="262" t="str">
        <f t="shared" si="1"/>
        <v>-</v>
      </c>
    </row>
    <row r="35" spans="1:39" ht="11.25">
      <c r="A35" s="86" t="s">
        <v>198</v>
      </c>
      <c r="B35" s="81" t="s">
        <v>31</v>
      </c>
      <c r="C35" s="87">
        <v>1.3</v>
      </c>
      <c r="D35" s="88">
        <f t="shared" si="3"/>
        <v>41.59999999999999</v>
      </c>
      <c r="E35" s="89">
        <v>0.001388888888888889</v>
      </c>
      <c r="F35" s="89">
        <f t="shared" si="4"/>
        <v>0.047222222222222214</v>
      </c>
      <c r="G35" s="89">
        <f t="shared" si="5"/>
        <v>0.2208333333333332</v>
      </c>
      <c r="H35" s="89">
        <f t="shared" si="6"/>
        <v>0.27986111111111095</v>
      </c>
      <c r="I35" s="89">
        <f t="shared" si="7"/>
        <v>0.3229166666666665</v>
      </c>
      <c r="J35" s="89">
        <f t="shared" si="8"/>
        <v>0.3979166666666665</v>
      </c>
      <c r="K35" s="89">
        <f t="shared" si="9"/>
        <v>0.4680555555555554</v>
      </c>
      <c r="L35" s="89">
        <f t="shared" si="10"/>
        <v>0.5402777777777776</v>
      </c>
      <c r="M35" s="89">
        <f t="shared" si="11"/>
        <v>0.604861111111111</v>
      </c>
      <c r="N35" s="89">
        <f t="shared" si="12"/>
        <v>0.6499999999999998</v>
      </c>
      <c r="O35" s="89">
        <f t="shared" si="13"/>
        <v>0.7194444444444442</v>
      </c>
      <c r="P35" s="89">
        <f>P33+E35</f>
        <v>0.8104166666666665</v>
      </c>
      <c r="Q35" s="262" t="str">
        <f t="shared" si="25"/>
        <v>-</v>
      </c>
      <c r="R35" s="91" t="s">
        <v>241</v>
      </c>
      <c r="S35" s="80"/>
      <c r="T35" s="86" t="s">
        <v>189</v>
      </c>
      <c r="U35" s="81" t="s">
        <v>31</v>
      </c>
      <c r="V35" s="87">
        <v>1.2</v>
      </c>
      <c r="W35" s="87">
        <v>1.2</v>
      </c>
      <c r="X35" s="88">
        <f t="shared" si="15"/>
        <v>39.900000000000006</v>
      </c>
      <c r="Y35" s="89">
        <v>0.001388888888888889</v>
      </c>
      <c r="Z35" s="89">
        <v>0.001388888888888889</v>
      </c>
      <c r="AA35" s="89">
        <f t="shared" si="16"/>
        <v>0.04583333333333333</v>
      </c>
      <c r="AB35" s="89">
        <f t="shared" si="17"/>
        <v>0.2993055555555554</v>
      </c>
      <c r="AC35" s="89">
        <f t="shared" si="18"/>
        <v>0.35972222222222205</v>
      </c>
      <c r="AD35" s="89">
        <f t="shared" si="19"/>
        <v>0.39999999999999986</v>
      </c>
      <c r="AE35" s="89">
        <f t="shared" si="20"/>
        <v>0.479861111111111</v>
      </c>
      <c r="AF35" s="89">
        <f t="shared" si="2"/>
        <v>0.5395833333333332</v>
      </c>
      <c r="AG35" s="89">
        <f t="shared" si="21"/>
        <v>0.6222222222222221</v>
      </c>
      <c r="AH35" s="89">
        <f t="shared" si="22"/>
        <v>0.6881944444444442</v>
      </c>
      <c r="AI35" s="89">
        <f t="shared" si="23"/>
        <v>0.7333333333333332</v>
      </c>
      <c r="AJ35" s="89">
        <v>0.7979166666666665</v>
      </c>
      <c r="AK35" s="89">
        <f t="shared" si="24"/>
        <v>0.8840277777777776</v>
      </c>
      <c r="AL35" s="262" t="str">
        <f t="shared" si="1"/>
        <v>-</v>
      </c>
      <c r="AM35" s="262" t="str">
        <f t="shared" si="1"/>
        <v>-</v>
      </c>
    </row>
    <row r="36" spans="1:39" ht="11.25">
      <c r="A36" s="86" t="s">
        <v>314</v>
      </c>
      <c r="B36" s="81" t="s">
        <v>32</v>
      </c>
      <c r="C36" s="87">
        <v>3.7</v>
      </c>
      <c r="D36" s="88">
        <f t="shared" si="3"/>
        <v>45.29999999999999</v>
      </c>
      <c r="E36" s="89">
        <v>0.003472222222222222</v>
      </c>
      <c r="F36" s="89">
        <f t="shared" si="4"/>
        <v>0.05069444444444444</v>
      </c>
      <c r="G36" s="89">
        <f t="shared" si="5"/>
        <v>0.2243055555555554</v>
      </c>
      <c r="H36" s="89">
        <f t="shared" si="6"/>
        <v>0.28333333333333316</v>
      </c>
      <c r="I36" s="89">
        <f t="shared" si="7"/>
        <v>0.32638888888888873</v>
      </c>
      <c r="J36" s="89">
        <f t="shared" si="8"/>
        <v>0.4013888888888887</v>
      </c>
      <c r="K36" s="89">
        <f t="shared" si="9"/>
        <v>0.4715277777777776</v>
      </c>
      <c r="L36" s="89">
        <f t="shared" si="10"/>
        <v>0.5437499999999998</v>
      </c>
      <c r="M36" s="89">
        <f t="shared" si="11"/>
        <v>0.6083333333333332</v>
      </c>
      <c r="N36" s="89">
        <f t="shared" si="12"/>
        <v>0.653472222222222</v>
      </c>
      <c r="O36" s="89">
        <f t="shared" si="13"/>
        <v>0.7229166666666664</v>
      </c>
      <c r="P36" s="89">
        <f t="shared" si="14"/>
        <v>0.8138888888888887</v>
      </c>
      <c r="Q36" s="262">
        <f t="shared" si="25"/>
        <v>44.400000000000006</v>
      </c>
      <c r="R36" s="91" t="s">
        <v>241</v>
      </c>
      <c r="S36" s="80"/>
      <c r="T36" s="86" t="s">
        <v>225</v>
      </c>
      <c r="U36" s="81" t="s">
        <v>31</v>
      </c>
      <c r="V36" s="87">
        <v>1.7</v>
      </c>
      <c r="W36" s="87">
        <v>1.7</v>
      </c>
      <c r="X36" s="88">
        <f t="shared" si="15"/>
        <v>41.60000000000001</v>
      </c>
      <c r="Y36" s="89">
        <v>0.001388888888888889</v>
      </c>
      <c r="Z36" s="89">
        <v>0.001388888888888889</v>
      </c>
      <c r="AA36" s="89">
        <f t="shared" si="16"/>
        <v>0.04722222222222222</v>
      </c>
      <c r="AB36" s="89">
        <f t="shared" si="17"/>
        <v>0.30069444444444426</v>
      </c>
      <c r="AC36" s="89">
        <f t="shared" si="18"/>
        <v>0.36111111111111094</v>
      </c>
      <c r="AD36" s="89">
        <f t="shared" si="19"/>
        <v>0.40138888888888874</v>
      </c>
      <c r="AE36" s="89">
        <f t="shared" si="20"/>
        <v>0.4812499999999999</v>
      </c>
      <c r="AF36" s="89">
        <f t="shared" si="2"/>
        <v>0.5409722222222221</v>
      </c>
      <c r="AG36" s="89">
        <f t="shared" si="21"/>
        <v>0.623611111111111</v>
      </c>
      <c r="AH36" s="89">
        <f t="shared" si="22"/>
        <v>0.6895833333333331</v>
      </c>
      <c r="AI36" s="89">
        <f t="shared" si="23"/>
        <v>0.734722222222222</v>
      </c>
      <c r="AJ36" s="89">
        <v>0.7993055555555554</v>
      </c>
      <c r="AK36" s="89">
        <f t="shared" si="24"/>
        <v>0.8854166666666665</v>
      </c>
      <c r="AL36" s="262" t="str">
        <f t="shared" si="1"/>
        <v>-</v>
      </c>
      <c r="AM36" s="262" t="str">
        <f t="shared" si="1"/>
        <v>-</v>
      </c>
    </row>
    <row r="37" spans="1:39" ht="11.25">
      <c r="A37" s="86" t="s">
        <v>250</v>
      </c>
      <c r="B37" s="81" t="s">
        <v>31</v>
      </c>
      <c r="C37" s="87">
        <v>2.1</v>
      </c>
      <c r="D37" s="88">
        <f t="shared" si="3"/>
        <v>47.39999999999999</v>
      </c>
      <c r="E37" s="89">
        <v>0.0020833333333333333</v>
      </c>
      <c r="F37" s="89">
        <f t="shared" si="4"/>
        <v>0.05277777777777777</v>
      </c>
      <c r="G37" s="89">
        <f t="shared" si="5"/>
        <v>0.22638888888888872</v>
      </c>
      <c r="H37" s="89">
        <f t="shared" si="6"/>
        <v>0.2854166666666665</v>
      </c>
      <c r="I37" s="89">
        <f t="shared" si="7"/>
        <v>0.32847222222222205</v>
      </c>
      <c r="J37" s="89">
        <f t="shared" si="8"/>
        <v>0.403472222222222</v>
      </c>
      <c r="K37" s="89">
        <f t="shared" si="9"/>
        <v>0.4736111111111109</v>
      </c>
      <c r="L37" s="89">
        <f t="shared" si="10"/>
        <v>0.5458333333333332</v>
      </c>
      <c r="M37" s="89">
        <f t="shared" si="11"/>
        <v>0.6104166666666665</v>
      </c>
      <c r="N37" s="89">
        <f t="shared" si="12"/>
        <v>0.6555555555555553</v>
      </c>
      <c r="O37" s="89">
        <f t="shared" si="13"/>
        <v>0.7249999999999998</v>
      </c>
      <c r="P37" s="89">
        <f t="shared" si="14"/>
        <v>0.815972222222222</v>
      </c>
      <c r="Q37" s="262" t="str">
        <f t="shared" si="25"/>
        <v>-</v>
      </c>
      <c r="R37" s="91">
        <v>44.400000000000006</v>
      </c>
      <c r="S37" s="80"/>
      <c r="T37" s="86" t="s">
        <v>264</v>
      </c>
      <c r="U37" s="81" t="s">
        <v>40</v>
      </c>
      <c r="V37" s="87">
        <v>0.8</v>
      </c>
      <c r="W37" s="87">
        <v>0.8</v>
      </c>
      <c r="X37" s="88">
        <f t="shared" si="15"/>
        <v>42.400000000000006</v>
      </c>
      <c r="Y37" s="89">
        <v>0.001388888888888889</v>
      </c>
      <c r="Z37" s="89">
        <v>0.001388888888888889</v>
      </c>
      <c r="AA37" s="89">
        <f t="shared" si="16"/>
        <v>0.04861111111111111</v>
      </c>
      <c r="AB37" s="89">
        <f t="shared" si="17"/>
        <v>0.30208333333333315</v>
      </c>
      <c r="AC37" s="89">
        <f t="shared" si="18"/>
        <v>0.3624999999999998</v>
      </c>
      <c r="AD37" s="89">
        <f t="shared" si="19"/>
        <v>0.4027777777777776</v>
      </c>
      <c r="AE37" s="89">
        <f t="shared" si="20"/>
        <v>0.4826388888888888</v>
      </c>
      <c r="AF37" s="89">
        <f t="shared" si="2"/>
        <v>0.542361111111111</v>
      </c>
      <c r="AG37" s="89">
        <f t="shared" si="21"/>
        <v>0.6249999999999999</v>
      </c>
      <c r="AH37" s="89">
        <f t="shared" si="22"/>
        <v>0.690972222222222</v>
      </c>
      <c r="AI37" s="89">
        <f t="shared" si="23"/>
        <v>0.7361111111111109</v>
      </c>
      <c r="AJ37" s="89">
        <v>0.8006944444444443</v>
      </c>
      <c r="AK37" s="89">
        <f t="shared" si="24"/>
        <v>0.8868055555555554</v>
      </c>
      <c r="AL37" s="262" t="str">
        <f t="shared" si="1"/>
        <v>-</v>
      </c>
      <c r="AM37" s="262" t="str">
        <f t="shared" si="1"/>
        <v>-</v>
      </c>
    </row>
    <row r="38" spans="1:39" ht="11.25">
      <c r="A38" s="86" t="s">
        <v>251</v>
      </c>
      <c r="B38" s="81" t="s">
        <v>31</v>
      </c>
      <c r="C38" s="87">
        <v>1.9</v>
      </c>
      <c r="D38" s="88">
        <f t="shared" si="3"/>
        <v>49.29999999999999</v>
      </c>
      <c r="E38" s="89">
        <v>0.0020833333333333333</v>
      </c>
      <c r="F38" s="89">
        <f t="shared" si="4"/>
        <v>0.054861111111111104</v>
      </c>
      <c r="G38" s="89">
        <f t="shared" si="5"/>
        <v>0.22847222222222205</v>
      </c>
      <c r="H38" s="89">
        <f t="shared" si="6"/>
        <v>0.2874999999999998</v>
      </c>
      <c r="I38" s="89">
        <f t="shared" si="7"/>
        <v>0.3305555555555554</v>
      </c>
      <c r="J38" s="89">
        <f t="shared" si="8"/>
        <v>0.40555555555555534</v>
      </c>
      <c r="K38" s="89">
        <f t="shared" si="9"/>
        <v>0.47569444444444425</v>
      </c>
      <c r="L38" s="89">
        <f t="shared" si="10"/>
        <v>0.5479166666666665</v>
      </c>
      <c r="M38" s="89">
        <f t="shared" si="11"/>
        <v>0.6124999999999998</v>
      </c>
      <c r="N38" s="89">
        <f t="shared" si="12"/>
        <v>0.6576388888888887</v>
      </c>
      <c r="O38" s="89">
        <f t="shared" si="13"/>
        <v>0.7270833333333331</v>
      </c>
      <c r="P38" s="89">
        <f t="shared" si="14"/>
        <v>0.8180555555555553</v>
      </c>
      <c r="Q38" s="262" t="str">
        <f t="shared" si="25"/>
        <v>-</v>
      </c>
      <c r="R38" s="91" t="s">
        <v>241</v>
      </c>
      <c r="S38" s="80"/>
      <c r="T38" s="86" t="s">
        <v>265</v>
      </c>
      <c r="U38" s="81" t="s">
        <v>40</v>
      </c>
      <c r="V38" s="87">
        <v>1.2</v>
      </c>
      <c r="W38" s="87">
        <v>1.2</v>
      </c>
      <c r="X38" s="88">
        <f t="shared" si="15"/>
        <v>43.60000000000001</v>
      </c>
      <c r="Y38" s="89">
        <v>0.001388888888888889</v>
      </c>
      <c r="Z38" s="89">
        <v>0.001388888888888889</v>
      </c>
      <c r="AA38" s="89">
        <f t="shared" si="16"/>
        <v>0.05</v>
      </c>
      <c r="AB38" s="89">
        <f t="shared" si="17"/>
        <v>0.30347222222222203</v>
      </c>
      <c r="AC38" s="89">
        <f t="shared" si="18"/>
        <v>0.3638888888888887</v>
      </c>
      <c r="AD38" s="89">
        <f t="shared" si="19"/>
        <v>0.4041666666666665</v>
      </c>
      <c r="AE38" s="89">
        <f t="shared" si="20"/>
        <v>0.48402777777777767</v>
      </c>
      <c r="AF38" s="89">
        <f t="shared" si="2"/>
        <v>0.5437499999999998</v>
      </c>
      <c r="AG38" s="89">
        <f t="shared" si="21"/>
        <v>0.6263888888888888</v>
      </c>
      <c r="AH38" s="89">
        <f t="shared" si="22"/>
        <v>0.6923611111111109</v>
      </c>
      <c r="AI38" s="89">
        <f t="shared" si="23"/>
        <v>0.7374999999999998</v>
      </c>
      <c r="AJ38" s="89">
        <v>0.8020833333333331</v>
      </c>
      <c r="AK38" s="89">
        <f t="shared" si="24"/>
        <v>0.8881944444444443</v>
      </c>
      <c r="AL38" s="262" t="str">
        <f t="shared" si="1"/>
        <v>-</v>
      </c>
      <c r="AM38" s="262" t="str">
        <f t="shared" si="1"/>
        <v>-</v>
      </c>
    </row>
    <row r="39" spans="1:39" ht="11.25">
      <c r="A39" s="86" t="s">
        <v>252</v>
      </c>
      <c r="B39" s="81" t="s">
        <v>32</v>
      </c>
      <c r="C39" s="87">
        <v>0.9</v>
      </c>
      <c r="D39" s="88">
        <f t="shared" si="3"/>
        <v>50.19999999999999</v>
      </c>
      <c r="E39" s="89">
        <v>0.001388888888888889</v>
      </c>
      <c r="F39" s="89">
        <f t="shared" si="4"/>
        <v>0.056249999999999994</v>
      </c>
      <c r="G39" s="89">
        <f t="shared" si="5"/>
        <v>0.22986111111111093</v>
      </c>
      <c r="H39" s="89">
        <f t="shared" si="6"/>
        <v>0.2888888888888887</v>
      </c>
      <c r="I39" s="89">
        <f t="shared" si="7"/>
        <v>0.33194444444444426</v>
      </c>
      <c r="J39" s="89">
        <f t="shared" si="8"/>
        <v>0.4069444444444442</v>
      </c>
      <c r="K39" s="89">
        <f t="shared" si="9"/>
        <v>0.47708333333333314</v>
      </c>
      <c r="L39" s="89">
        <f t="shared" si="10"/>
        <v>0.5493055555555554</v>
      </c>
      <c r="M39" s="89">
        <f t="shared" si="11"/>
        <v>0.6138888888888887</v>
      </c>
      <c r="N39" s="89">
        <f t="shared" si="12"/>
        <v>0.6590277777777775</v>
      </c>
      <c r="O39" s="89">
        <f t="shared" si="13"/>
        <v>0.728472222222222</v>
      </c>
      <c r="P39" s="89">
        <f t="shared" si="14"/>
        <v>0.8194444444444442</v>
      </c>
      <c r="Q39" s="262" t="str">
        <f t="shared" si="25"/>
        <v>-</v>
      </c>
      <c r="R39" s="91" t="s">
        <v>241</v>
      </c>
      <c r="S39" s="80"/>
      <c r="T39" s="86" t="s">
        <v>266</v>
      </c>
      <c r="U39" s="81" t="s">
        <v>40</v>
      </c>
      <c r="V39" s="87">
        <v>2.2</v>
      </c>
      <c r="W39" s="87">
        <v>2.2</v>
      </c>
      <c r="X39" s="88">
        <f t="shared" si="15"/>
        <v>45.80000000000001</v>
      </c>
      <c r="Y39" s="89">
        <v>0.0020833333333333333</v>
      </c>
      <c r="Z39" s="89">
        <v>0.0020833333333333333</v>
      </c>
      <c r="AA39" s="89">
        <f t="shared" si="16"/>
        <v>0.052083333333333336</v>
      </c>
      <c r="AB39" s="89">
        <f t="shared" si="17"/>
        <v>0.30555555555555536</v>
      </c>
      <c r="AC39" s="89">
        <f t="shared" si="18"/>
        <v>0.36597222222222203</v>
      </c>
      <c r="AD39" s="89">
        <f t="shared" si="19"/>
        <v>0.40624999999999983</v>
      </c>
      <c r="AE39" s="89">
        <f t="shared" si="20"/>
        <v>0.486111111111111</v>
      </c>
      <c r="AF39" s="89">
        <f t="shared" si="2"/>
        <v>0.5458333333333332</v>
      </c>
      <c r="AG39" s="89">
        <f t="shared" si="21"/>
        <v>0.6284722222222221</v>
      </c>
      <c r="AH39" s="89">
        <f t="shared" si="22"/>
        <v>0.6944444444444442</v>
      </c>
      <c r="AI39" s="89">
        <f t="shared" si="23"/>
        <v>0.7395833333333331</v>
      </c>
      <c r="AJ39" s="89">
        <v>0.8041666666666665</v>
      </c>
      <c r="AK39" s="89">
        <f t="shared" si="24"/>
        <v>0.8902777777777776</v>
      </c>
      <c r="AL39" s="262" t="str">
        <f t="shared" si="1"/>
        <v>-</v>
      </c>
      <c r="AM39" s="262" t="str">
        <f t="shared" si="1"/>
        <v>-</v>
      </c>
    </row>
    <row r="40" spans="1:39" ht="11.25">
      <c r="A40" s="86" t="s">
        <v>253</v>
      </c>
      <c r="B40" s="81" t="s">
        <v>32</v>
      </c>
      <c r="C40" s="87">
        <v>1.4</v>
      </c>
      <c r="D40" s="88">
        <f t="shared" si="3"/>
        <v>51.59999999999999</v>
      </c>
      <c r="E40" s="89">
        <v>0.0020833333333333333</v>
      </c>
      <c r="F40" s="89">
        <f t="shared" si="4"/>
        <v>0.05833333333333333</v>
      </c>
      <c r="G40" s="89">
        <f t="shared" si="5"/>
        <v>0.23194444444444426</v>
      </c>
      <c r="H40" s="89">
        <f t="shared" si="6"/>
        <v>0.290972222222222</v>
      </c>
      <c r="I40" s="89">
        <f t="shared" si="7"/>
        <v>0.3340277777777776</v>
      </c>
      <c r="J40" s="89">
        <f t="shared" si="8"/>
        <v>0.40902777777777755</v>
      </c>
      <c r="K40" s="89">
        <f t="shared" si="9"/>
        <v>0.47916666666666646</v>
      </c>
      <c r="L40" s="89">
        <f t="shared" si="10"/>
        <v>0.5513888888888887</v>
      </c>
      <c r="M40" s="89">
        <f t="shared" si="11"/>
        <v>0.615972222222222</v>
      </c>
      <c r="N40" s="89">
        <f t="shared" si="12"/>
        <v>0.6611111111111109</v>
      </c>
      <c r="O40" s="89">
        <f t="shared" si="13"/>
        <v>0.7305555555555553</v>
      </c>
      <c r="P40" s="89">
        <f t="shared" si="14"/>
        <v>0.8215277777777775</v>
      </c>
      <c r="Q40" s="262" t="str">
        <f t="shared" si="25"/>
        <v>-</v>
      </c>
      <c r="R40" s="91" t="s">
        <v>241</v>
      </c>
      <c r="S40" s="80"/>
      <c r="T40" s="86" t="s">
        <v>267</v>
      </c>
      <c r="U40" s="81" t="s">
        <v>40</v>
      </c>
      <c r="V40" s="87">
        <v>0.9</v>
      </c>
      <c r="W40" s="87">
        <v>0.9</v>
      </c>
      <c r="X40" s="88">
        <f t="shared" si="15"/>
        <v>46.70000000000001</v>
      </c>
      <c r="Y40" s="89">
        <v>0.001388888888888889</v>
      </c>
      <c r="Z40" s="89">
        <v>0.001388888888888889</v>
      </c>
      <c r="AA40" s="89">
        <f t="shared" si="16"/>
        <v>0.05347222222222223</v>
      </c>
      <c r="AB40" s="89">
        <f t="shared" si="17"/>
        <v>0.30694444444444424</v>
      </c>
      <c r="AC40" s="89">
        <f t="shared" si="18"/>
        <v>0.3673611111111109</v>
      </c>
      <c r="AD40" s="89">
        <f t="shared" si="19"/>
        <v>0.4076388888888887</v>
      </c>
      <c r="AE40" s="89">
        <f t="shared" si="20"/>
        <v>0.4874999999999999</v>
      </c>
      <c r="AF40" s="89">
        <f t="shared" si="2"/>
        <v>0.547222222222222</v>
      </c>
      <c r="AG40" s="89">
        <f t="shared" si="21"/>
        <v>0.629861111111111</v>
      </c>
      <c r="AH40" s="89">
        <f t="shared" si="22"/>
        <v>0.6958333333333331</v>
      </c>
      <c r="AI40" s="89">
        <f t="shared" si="23"/>
        <v>0.740972222222222</v>
      </c>
      <c r="AJ40" s="89">
        <v>0.8055555555555554</v>
      </c>
      <c r="AK40" s="89">
        <f t="shared" si="24"/>
        <v>0.8916666666666665</v>
      </c>
      <c r="AL40" s="262" t="str">
        <f t="shared" si="1"/>
        <v>-</v>
      </c>
      <c r="AM40" s="262" t="str">
        <f t="shared" si="1"/>
        <v>-</v>
      </c>
    </row>
    <row r="41" spans="1:39" ht="11.25">
      <c r="A41" s="86" t="s">
        <v>254</v>
      </c>
      <c r="B41" s="81" t="s">
        <v>31</v>
      </c>
      <c r="C41" s="87">
        <v>0.5</v>
      </c>
      <c r="D41" s="88">
        <f t="shared" si="3"/>
        <v>52.09999999999999</v>
      </c>
      <c r="E41" s="89">
        <v>0.001388888888888889</v>
      </c>
      <c r="F41" s="89">
        <f t="shared" si="4"/>
        <v>0.05972222222222222</v>
      </c>
      <c r="G41" s="89">
        <f t="shared" si="5"/>
        <v>0.23333333333333314</v>
      </c>
      <c r="H41" s="89">
        <f t="shared" si="6"/>
        <v>0.2923611111111109</v>
      </c>
      <c r="I41" s="89">
        <f t="shared" si="7"/>
        <v>0.3354166666666665</v>
      </c>
      <c r="J41" s="89">
        <f t="shared" si="8"/>
        <v>0.41041666666666643</v>
      </c>
      <c r="K41" s="89">
        <f t="shared" si="9"/>
        <v>0.48055555555555535</v>
      </c>
      <c r="L41" s="89">
        <f t="shared" si="10"/>
        <v>0.5527777777777776</v>
      </c>
      <c r="M41" s="89">
        <f t="shared" si="11"/>
        <v>0.6173611111111109</v>
      </c>
      <c r="N41" s="89">
        <f t="shared" si="12"/>
        <v>0.6624999999999998</v>
      </c>
      <c r="O41" s="89">
        <f t="shared" si="13"/>
        <v>0.7319444444444442</v>
      </c>
      <c r="P41" s="89">
        <f t="shared" si="14"/>
        <v>0.8229166666666664</v>
      </c>
      <c r="Q41" s="262" t="str">
        <f t="shared" si="25"/>
        <v>-</v>
      </c>
      <c r="R41" s="91" t="s">
        <v>241</v>
      </c>
      <c r="S41" s="80"/>
      <c r="T41" s="86" t="s">
        <v>268</v>
      </c>
      <c r="U41" s="81" t="s">
        <v>40</v>
      </c>
      <c r="V41" s="87">
        <v>1.7</v>
      </c>
      <c r="W41" s="87">
        <v>1.7</v>
      </c>
      <c r="X41" s="88">
        <f t="shared" si="15"/>
        <v>48.40000000000001</v>
      </c>
      <c r="Y41" s="89">
        <v>0.0020833333333333333</v>
      </c>
      <c r="Z41" s="89">
        <v>0.0020833333333333333</v>
      </c>
      <c r="AA41" s="89">
        <f t="shared" si="16"/>
        <v>0.05555555555555556</v>
      </c>
      <c r="AB41" s="89">
        <f t="shared" si="17"/>
        <v>0.30902777777777757</v>
      </c>
      <c r="AC41" s="89">
        <f t="shared" si="18"/>
        <v>0.36944444444444424</v>
      </c>
      <c r="AD41" s="89">
        <f t="shared" si="19"/>
        <v>0.40972222222222204</v>
      </c>
      <c r="AE41" s="89">
        <f t="shared" si="20"/>
        <v>0.4895833333333332</v>
      </c>
      <c r="AF41" s="89">
        <f t="shared" si="2"/>
        <v>0.5493055555555554</v>
      </c>
      <c r="AG41" s="89">
        <f t="shared" si="21"/>
        <v>0.6319444444444443</v>
      </c>
      <c r="AH41" s="89">
        <f t="shared" si="22"/>
        <v>0.6979166666666664</v>
      </c>
      <c r="AI41" s="89">
        <f t="shared" si="23"/>
        <v>0.7430555555555554</v>
      </c>
      <c r="AJ41" s="89">
        <v>0.8076388888888887</v>
      </c>
      <c r="AK41" s="89">
        <f t="shared" si="24"/>
        <v>0.8937499999999998</v>
      </c>
      <c r="AL41" s="262" t="str">
        <f t="shared" si="1"/>
        <v>-</v>
      </c>
      <c r="AM41" s="262" t="str">
        <f t="shared" si="1"/>
        <v>-</v>
      </c>
    </row>
    <row r="42" spans="1:39" ht="11.25">
      <c r="A42" s="86" t="s">
        <v>255</v>
      </c>
      <c r="B42" s="81" t="s">
        <v>31</v>
      </c>
      <c r="C42" s="87">
        <v>2</v>
      </c>
      <c r="D42" s="88">
        <f t="shared" si="3"/>
        <v>54.09999999999999</v>
      </c>
      <c r="E42" s="89">
        <v>0.002777777777777778</v>
      </c>
      <c r="F42" s="89">
        <f t="shared" si="4"/>
        <v>0.06249999999999999</v>
      </c>
      <c r="G42" s="89">
        <f t="shared" si="5"/>
        <v>0.2361111111111109</v>
      </c>
      <c r="H42" s="89">
        <f t="shared" si="6"/>
        <v>0.2951388888888887</v>
      </c>
      <c r="I42" s="89">
        <f t="shared" si="7"/>
        <v>0.33819444444444424</v>
      </c>
      <c r="J42" s="89">
        <f t="shared" si="8"/>
        <v>0.4131944444444442</v>
      </c>
      <c r="K42" s="89">
        <f t="shared" si="9"/>
        <v>0.4833333333333331</v>
      </c>
      <c r="L42" s="89">
        <f t="shared" si="10"/>
        <v>0.5555555555555554</v>
      </c>
      <c r="M42" s="89">
        <f t="shared" si="11"/>
        <v>0.6201388888888887</v>
      </c>
      <c r="N42" s="89">
        <f t="shared" si="12"/>
        <v>0.6652777777777775</v>
      </c>
      <c r="O42" s="89">
        <f t="shared" si="13"/>
        <v>0.7347222222222219</v>
      </c>
      <c r="P42" s="89">
        <f t="shared" si="14"/>
        <v>0.8256944444444442</v>
      </c>
      <c r="Q42" s="262" t="str">
        <f t="shared" si="25"/>
        <v>-</v>
      </c>
      <c r="R42" s="91" t="s">
        <v>241</v>
      </c>
      <c r="S42" s="80"/>
      <c r="T42" s="86" t="s">
        <v>269</v>
      </c>
      <c r="U42" s="81" t="s">
        <v>40</v>
      </c>
      <c r="V42" s="87">
        <v>1.7</v>
      </c>
      <c r="W42" s="87">
        <v>1.7</v>
      </c>
      <c r="X42" s="88">
        <f t="shared" si="15"/>
        <v>50.100000000000016</v>
      </c>
      <c r="Y42" s="89">
        <v>0.0020833333333333333</v>
      </c>
      <c r="Z42" s="89">
        <v>0.0020833333333333333</v>
      </c>
      <c r="AA42" s="89">
        <f t="shared" si="16"/>
        <v>0.05763888888888889</v>
      </c>
      <c r="AB42" s="89">
        <f t="shared" si="17"/>
        <v>0.3111111111111109</v>
      </c>
      <c r="AC42" s="89">
        <f t="shared" si="18"/>
        <v>0.37152777777777757</v>
      </c>
      <c r="AD42" s="89">
        <f t="shared" si="19"/>
        <v>0.41180555555555537</v>
      </c>
      <c r="AE42" s="89">
        <f t="shared" si="20"/>
        <v>0.49166666666666653</v>
      </c>
      <c r="AF42" s="89">
        <f t="shared" si="2"/>
        <v>0.5513888888888887</v>
      </c>
      <c r="AG42" s="89">
        <f t="shared" si="21"/>
        <v>0.6340277777777776</v>
      </c>
      <c r="AH42" s="89">
        <f t="shared" si="22"/>
        <v>0.6999999999999997</v>
      </c>
      <c r="AI42" s="89">
        <f t="shared" si="23"/>
        <v>0.7451388888888887</v>
      </c>
      <c r="AJ42" s="89">
        <v>0.809722222222222</v>
      </c>
      <c r="AK42" s="89">
        <f t="shared" si="24"/>
        <v>0.8958333333333331</v>
      </c>
      <c r="AL42" s="262" t="str">
        <f t="shared" si="1"/>
        <v>-</v>
      </c>
      <c r="AM42" s="262" t="str">
        <f t="shared" si="1"/>
        <v>-</v>
      </c>
    </row>
    <row r="43" spans="1:39" ht="11.25">
      <c r="A43" s="86" t="s">
        <v>256</v>
      </c>
      <c r="B43" s="81" t="s">
        <v>31</v>
      </c>
      <c r="C43" s="87">
        <v>0.6</v>
      </c>
      <c r="D43" s="88">
        <f t="shared" si="3"/>
        <v>54.69999999999999</v>
      </c>
      <c r="E43" s="89">
        <v>0.001388888888888889</v>
      </c>
      <c r="F43" s="89">
        <f t="shared" si="4"/>
        <v>0.06388888888888888</v>
      </c>
      <c r="G43" s="89">
        <f t="shared" si="5"/>
        <v>0.2374999999999998</v>
      </c>
      <c r="H43" s="89">
        <f t="shared" si="6"/>
        <v>0.29652777777777756</v>
      </c>
      <c r="I43" s="89">
        <f t="shared" si="7"/>
        <v>0.3395833333333331</v>
      </c>
      <c r="J43" s="89">
        <f t="shared" si="8"/>
        <v>0.4145833333333331</v>
      </c>
      <c r="K43" s="89">
        <f t="shared" si="9"/>
        <v>0.484722222222222</v>
      </c>
      <c r="L43" s="89">
        <f t="shared" si="10"/>
        <v>0.5569444444444442</v>
      </c>
      <c r="M43" s="89">
        <f t="shared" si="11"/>
        <v>0.6215277777777776</v>
      </c>
      <c r="N43" s="89">
        <f t="shared" si="12"/>
        <v>0.6666666666666664</v>
      </c>
      <c r="O43" s="89">
        <f t="shared" si="13"/>
        <v>0.7361111111111108</v>
      </c>
      <c r="P43" s="89">
        <f t="shared" si="14"/>
        <v>0.8270833333333331</v>
      </c>
      <c r="Q43" s="262" t="str">
        <f t="shared" si="25"/>
        <v>-</v>
      </c>
      <c r="R43" s="91" t="s">
        <v>241</v>
      </c>
      <c r="S43" s="80"/>
      <c r="T43" s="86" t="s">
        <v>226</v>
      </c>
      <c r="U43" s="81" t="s">
        <v>202</v>
      </c>
      <c r="V43" s="87">
        <v>3.2</v>
      </c>
      <c r="W43" s="87">
        <v>3.2</v>
      </c>
      <c r="X43" s="88">
        <f t="shared" si="15"/>
        <v>53.30000000000002</v>
      </c>
      <c r="Y43" s="89">
        <v>0.003472222222222222</v>
      </c>
      <c r="Z43" s="89">
        <v>0.003472222222222222</v>
      </c>
      <c r="AA43" s="89">
        <f t="shared" si="16"/>
        <v>0.061111111111111116</v>
      </c>
      <c r="AB43" s="89">
        <f t="shared" si="17"/>
        <v>0.3145833333333331</v>
      </c>
      <c r="AC43" s="89">
        <f t="shared" si="18"/>
        <v>0.3749999999999998</v>
      </c>
      <c r="AD43" s="89">
        <f t="shared" si="19"/>
        <v>0.4152777777777776</v>
      </c>
      <c r="AE43" s="89">
        <f t="shared" si="20"/>
        <v>0.49513888888888874</v>
      </c>
      <c r="AF43" s="89">
        <f t="shared" si="2"/>
        <v>0.5548611111111109</v>
      </c>
      <c r="AG43" s="89">
        <f t="shared" si="21"/>
        <v>0.6374999999999998</v>
      </c>
      <c r="AH43" s="89">
        <f t="shared" si="22"/>
        <v>0.7034722222222219</v>
      </c>
      <c r="AI43" s="89">
        <f t="shared" si="23"/>
        <v>0.7486111111111109</v>
      </c>
      <c r="AJ43" s="89">
        <v>0.8131944444444442</v>
      </c>
      <c r="AK43" s="89">
        <f t="shared" si="24"/>
        <v>0.8993055555555554</v>
      </c>
      <c r="AL43" s="262">
        <f t="shared" si="1"/>
        <v>38.400000000000006</v>
      </c>
      <c r="AM43" s="262">
        <f t="shared" si="1"/>
        <v>38.400000000000006</v>
      </c>
    </row>
    <row r="44" spans="1:39" ht="11.25">
      <c r="A44" s="86" t="s">
        <v>257</v>
      </c>
      <c r="B44" s="81" t="s">
        <v>31</v>
      </c>
      <c r="C44" s="87">
        <v>1.5</v>
      </c>
      <c r="D44" s="88">
        <f t="shared" si="3"/>
        <v>56.19999999999999</v>
      </c>
      <c r="E44" s="89">
        <v>0.0020833333333333333</v>
      </c>
      <c r="F44" s="89">
        <f t="shared" si="4"/>
        <v>0.06597222222222222</v>
      </c>
      <c r="G44" s="89">
        <f t="shared" si="5"/>
        <v>0.23958333333333312</v>
      </c>
      <c r="H44" s="89">
        <f t="shared" si="6"/>
        <v>0.2986111111111109</v>
      </c>
      <c r="I44" s="89">
        <f t="shared" si="7"/>
        <v>0.34166666666666645</v>
      </c>
      <c r="J44" s="89">
        <f t="shared" si="8"/>
        <v>0.4166666666666664</v>
      </c>
      <c r="K44" s="89">
        <f t="shared" si="9"/>
        <v>0.4868055555555553</v>
      </c>
      <c r="L44" s="89">
        <f t="shared" si="10"/>
        <v>0.5590277777777776</v>
      </c>
      <c r="M44" s="89">
        <f t="shared" si="11"/>
        <v>0.6236111111111109</v>
      </c>
      <c r="N44" s="89">
        <f t="shared" si="12"/>
        <v>0.6687499999999997</v>
      </c>
      <c r="O44" s="89">
        <f>E44+O43</f>
        <v>0.7381944444444442</v>
      </c>
      <c r="P44" s="89">
        <f t="shared" si="14"/>
        <v>0.8291666666666664</v>
      </c>
      <c r="Q44" s="262" t="str">
        <f t="shared" si="25"/>
        <v>-</v>
      </c>
      <c r="R44" s="91">
        <v>23.25</v>
      </c>
      <c r="S44" s="80"/>
      <c r="T44" s="86" t="s">
        <v>227</v>
      </c>
      <c r="U44" s="81" t="s">
        <v>202</v>
      </c>
      <c r="V44" s="87">
        <v>1.3</v>
      </c>
      <c r="W44" s="87">
        <v>1.3</v>
      </c>
      <c r="X44" s="88">
        <f t="shared" si="15"/>
        <v>54.600000000000016</v>
      </c>
      <c r="Y44" s="89">
        <v>0.0020833333333333333</v>
      </c>
      <c r="Z44" s="89">
        <v>0.0020833333333333333</v>
      </c>
      <c r="AA44" s="89">
        <f t="shared" si="16"/>
        <v>0.06319444444444446</v>
      </c>
      <c r="AB44" s="89">
        <f t="shared" si="17"/>
        <v>0.31666666666666643</v>
      </c>
      <c r="AC44" s="89">
        <f t="shared" si="18"/>
        <v>0.3770833333333331</v>
      </c>
      <c r="AD44" s="89">
        <f t="shared" si="19"/>
        <v>0.4173611111111109</v>
      </c>
      <c r="AE44" s="89">
        <f t="shared" si="20"/>
        <v>0.49722222222222207</v>
      </c>
      <c r="AF44" s="89">
        <f t="shared" si="2"/>
        <v>0.5569444444444442</v>
      </c>
      <c r="AG44" s="89">
        <f t="shared" si="21"/>
        <v>0.6395833333333332</v>
      </c>
      <c r="AH44" s="89">
        <f t="shared" si="22"/>
        <v>0.7055555555555553</v>
      </c>
      <c r="AI44" s="89">
        <f t="shared" si="23"/>
        <v>0.7506944444444442</v>
      </c>
      <c r="AJ44" s="89">
        <v>0.8152777777777775</v>
      </c>
      <c r="AK44" s="89">
        <f t="shared" si="24"/>
        <v>0.9013888888888887</v>
      </c>
      <c r="AL44" s="262" t="str">
        <f t="shared" si="1"/>
        <v>-</v>
      </c>
      <c r="AM44" s="262" t="str">
        <f t="shared" si="1"/>
        <v>-</v>
      </c>
    </row>
    <row r="45" spans="1:39" ht="11.25">
      <c r="A45" s="80"/>
      <c r="B45" s="93"/>
      <c r="C45" s="94"/>
      <c r="D45" s="95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7"/>
      <c r="R45" s="91" t="s">
        <v>241</v>
      </c>
      <c r="S45" s="80"/>
      <c r="T45" s="86" t="s">
        <v>231</v>
      </c>
      <c r="U45" s="81" t="s">
        <v>202</v>
      </c>
      <c r="V45" s="87">
        <v>0.5</v>
      </c>
      <c r="W45" s="87">
        <v>0.5</v>
      </c>
      <c r="X45" s="88">
        <f t="shared" si="15"/>
        <v>55.100000000000016</v>
      </c>
      <c r="Y45" s="89">
        <v>0.0006944444444444445</v>
      </c>
      <c r="Z45" s="89">
        <v>0.0006944444444444445</v>
      </c>
      <c r="AA45" s="89">
        <f t="shared" si="16"/>
        <v>0.0638888888888889</v>
      </c>
      <c r="AB45" s="89">
        <f t="shared" si="17"/>
        <v>0.31736111111111087</v>
      </c>
      <c r="AC45" s="89">
        <f t="shared" si="18"/>
        <v>0.37777777777777755</v>
      </c>
      <c r="AD45" s="89">
        <f t="shared" si="19"/>
        <v>0.41805555555555535</v>
      </c>
      <c r="AE45" s="89">
        <f t="shared" si="20"/>
        <v>0.4979166666666665</v>
      </c>
      <c r="AF45" s="89">
        <f t="shared" si="2"/>
        <v>0.5576388888888887</v>
      </c>
      <c r="AG45" s="89">
        <f t="shared" si="21"/>
        <v>0.6402777777777776</v>
      </c>
      <c r="AH45" s="89">
        <f t="shared" si="22"/>
        <v>0.7062499999999997</v>
      </c>
      <c r="AI45" s="89">
        <f t="shared" si="23"/>
        <v>0.7513888888888887</v>
      </c>
      <c r="AJ45" s="89">
        <v>0.815972222222222</v>
      </c>
      <c r="AK45" s="89">
        <f t="shared" si="24"/>
        <v>0.9020833333333331</v>
      </c>
      <c r="AL45" s="262" t="str">
        <f t="shared" si="1"/>
        <v>-</v>
      </c>
      <c r="AM45" s="262" t="str">
        <f t="shared" si="1"/>
        <v>-</v>
      </c>
    </row>
    <row r="46" spans="1:39" ht="11.25">
      <c r="A46" s="80"/>
      <c r="B46" s="93"/>
      <c r="C46" s="94"/>
      <c r="D46" s="95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7"/>
      <c r="R46" s="97"/>
      <c r="S46" s="80"/>
      <c r="T46" s="86" t="s">
        <v>321</v>
      </c>
      <c r="U46" s="81" t="s">
        <v>202</v>
      </c>
      <c r="V46" s="87">
        <v>0.3</v>
      </c>
      <c r="W46" s="87">
        <v>0.3</v>
      </c>
      <c r="X46" s="88">
        <f t="shared" si="15"/>
        <v>55.40000000000001</v>
      </c>
      <c r="Y46" s="89">
        <v>0.0006944444444444445</v>
      </c>
      <c r="Z46" s="89">
        <v>0.0006944444444444445</v>
      </c>
      <c r="AA46" s="89">
        <f t="shared" si="16"/>
        <v>0.06458333333333334</v>
      </c>
      <c r="AB46" s="89">
        <f t="shared" si="17"/>
        <v>0.3180555555555553</v>
      </c>
      <c r="AC46" s="89">
        <f t="shared" si="18"/>
        <v>0.378472222222222</v>
      </c>
      <c r="AD46" s="89">
        <f t="shared" si="19"/>
        <v>0.4187499999999998</v>
      </c>
      <c r="AE46" s="89">
        <f t="shared" si="20"/>
        <v>0.49861111111111095</v>
      </c>
      <c r="AF46" s="89">
        <f t="shared" si="2"/>
        <v>0.5583333333333331</v>
      </c>
      <c r="AG46" s="89">
        <f t="shared" si="21"/>
        <v>0.640972222222222</v>
      </c>
      <c r="AH46" s="89">
        <f t="shared" si="22"/>
        <v>0.7069444444444442</v>
      </c>
      <c r="AI46" s="89">
        <f t="shared" si="23"/>
        <v>0.7520833333333331</v>
      </c>
      <c r="AJ46" s="89">
        <v>0.8166666666666664</v>
      </c>
      <c r="AK46" s="89">
        <f t="shared" si="24"/>
        <v>0.9027777777777776</v>
      </c>
      <c r="AL46" s="262" t="str">
        <f t="shared" si="1"/>
        <v>-</v>
      </c>
      <c r="AM46" s="262" t="str">
        <f t="shared" si="1"/>
        <v>-</v>
      </c>
    </row>
    <row r="47" spans="1:39" ht="11.25">
      <c r="A47" s="78" t="s">
        <v>34</v>
      </c>
      <c r="R47" s="97"/>
      <c r="S47" s="80"/>
      <c r="T47" s="86" t="s">
        <v>216</v>
      </c>
      <c r="U47" s="81" t="s">
        <v>258</v>
      </c>
      <c r="V47" s="87">
        <v>0.8</v>
      </c>
      <c r="W47" s="87">
        <v>0.8</v>
      </c>
      <c r="X47" s="88">
        <f t="shared" si="15"/>
        <v>56.20000000000001</v>
      </c>
      <c r="Y47" s="89">
        <v>0.001388888888888889</v>
      </c>
      <c r="Z47" s="89">
        <v>0.001388888888888889</v>
      </c>
      <c r="AA47" s="89">
        <f t="shared" si="16"/>
        <v>0.06597222222222222</v>
      </c>
      <c r="AB47" s="89">
        <f t="shared" si="17"/>
        <v>0.3194444444444442</v>
      </c>
      <c r="AC47" s="89">
        <f t="shared" si="18"/>
        <v>0.37986111111111087</v>
      </c>
      <c r="AD47" s="89">
        <f t="shared" si="19"/>
        <v>0.4201388888888887</v>
      </c>
      <c r="AE47" s="89">
        <f t="shared" si="20"/>
        <v>0.49999999999999983</v>
      </c>
      <c r="AF47" s="89">
        <f t="shared" si="2"/>
        <v>0.559722222222222</v>
      </c>
      <c r="AG47" s="89">
        <f t="shared" si="21"/>
        <v>0.6423611111111109</v>
      </c>
      <c r="AH47" s="89">
        <f t="shared" si="22"/>
        <v>0.708333333333333</v>
      </c>
      <c r="AI47" s="89">
        <v>0.753472222222222</v>
      </c>
      <c r="AJ47" s="89">
        <v>0.8180555555555553</v>
      </c>
      <c r="AK47" s="89">
        <f t="shared" si="24"/>
        <v>0.9041666666666665</v>
      </c>
      <c r="AL47" s="262" t="str">
        <f t="shared" si="1"/>
        <v>-</v>
      </c>
      <c r="AM47" s="262" t="str">
        <f t="shared" si="1"/>
        <v>-</v>
      </c>
    </row>
    <row r="49" ht="10.5">
      <c r="A49" s="78" t="s">
        <v>0</v>
      </c>
    </row>
    <row r="50" spans="1:16" ht="10.5">
      <c r="A50" s="78" t="s">
        <v>90</v>
      </c>
      <c r="G50" s="98"/>
      <c r="H50" s="98"/>
      <c r="I50" s="98"/>
      <c r="J50" s="98"/>
      <c r="K50" s="98"/>
      <c r="L50" s="98"/>
      <c r="M50" s="98"/>
      <c r="N50" s="98"/>
      <c r="O50" s="98"/>
      <c r="P50" s="98"/>
    </row>
    <row r="51" spans="1:16" ht="10.5">
      <c r="A51" s="78" t="s">
        <v>240</v>
      </c>
      <c r="G51" s="98"/>
      <c r="H51" s="98"/>
      <c r="I51" s="98"/>
      <c r="J51" s="98"/>
      <c r="K51" s="98"/>
      <c r="L51" s="98"/>
      <c r="M51" s="98"/>
      <c r="N51" s="98"/>
      <c r="O51" s="98"/>
      <c r="P51" s="98"/>
    </row>
    <row r="52" spans="1:5" ht="10.5">
      <c r="A52" s="78" t="s">
        <v>270</v>
      </c>
      <c r="D52" s="99"/>
      <c r="E52" s="99"/>
    </row>
    <row r="53" spans="1:19" ht="10.5">
      <c r="A53" s="336" t="s">
        <v>271</v>
      </c>
      <c r="B53" s="336"/>
      <c r="C53" s="336"/>
      <c r="D53" s="336"/>
      <c r="E53" s="336"/>
      <c r="F53" s="336"/>
      <c r="G53" s="336"/>
      <c r="H53" s="336"/>
      <c r="I53" s="336"/>
      <c r="J53" s="336"/>
      <c r="K53" s="336"/>
      <c r="L53" s="336"/>
      <c r="M53" s="336"/>
      <c r="N53" s="336"/>
      <c r="S53" s="80"/>
    </row>
    <row r="54" ht="10.5">
      <c r="S54" s="80"/>
    </row>
    <row r="55" ht="5.25" customHeight="1">
      <c r="S55" s="80"/>
    </row>
  </sheetData>
  <sheetProtection/>
  <mergeCells count="19">
    <mergeCell ref="W6:W8"/>
    <mergeCell ref="X6:X8"/>
    <mergeCell ref="B2:J2"/>
    <mergeCell ref="B4:D4"/>
    <mergeCell ref="B6:B8"/>
    <mergeCell ref="C6:C8"/>
    <mergeCell ref="D6:D8"/>
    <mergeCell ref="E6:E8"/>
    <mergeCell ref="F6:F8"/>
    <mergeCell ref="Y6:Y8"/>
    <mergeCell ref="Z6:Z8"/>
    <mergeCell ref="AA6:AA8"/>
    <mergeCell ref="AL6:AL8"/>
    <mergeCell ref="AM6:AM8"/>
    <mergeCell ref="A53:N53"/>
    <mergeCell ref="Q6:Q8"/>
    <mergeCell ref="R6:R8"/>
    <mergeCell ref="U6:U8"/>
    <mergeCell ref="V6:V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5"/>
  <sheetViews>
    <sheetView zoomScale="98" zoomScaleNormal="98" zoomScalePageLayoutView="0" workbookViewId="0" topLeftCell="A5">
      <selection activeCell="A10" sqref="A10"/>
    </sheetView>
  </sheetViews>
  <sheetFormatPr defaultColWidth="9.140625" defaultRowHeight="12.75"/>
  <cols>
    <col min="1" max="1" width="44.421875" style="78" customWidth="1"/>
    <col min="2" max="2" width="6.00390625" style="79" customWidth="1"/>
    <col min="3" max="5" width="5.7109375" style="78" customWidth="1"/>
    <col min="6" max="6" width="6.00390625" style="78" customWidth="1"/>
    <col min="7" max="19" width="5.57421875" style="78" customWidth="1"/>
    <col min="20" max="20" width="5.57421875" style="78" hidden="1" customWidth="1"/>
    <col min="21" max="21" width="5.7109375" style="79" customWidth="1"/>
    <col min="22" max="22" width="5.7109375" style="79" hidden="1" customWidth="1"/>
    <col min="23" max="23" width="0.9921875" style="78" customWidth="1"/>
    <col min="24" max="24" width="47.8515625" style="78" customWidth="1"/>
    <col min="25" max="25" width="4.8515625" style="78" customWidth="1"/>
    <col min="26" max="26" width="6.421875" style="78" customWidth="1"/>
    <col min="27" max="27" width="6.8515625" style="78" customWidth="1"/>
    <col min="28" max="29" width="6.421875" style="78" customWidth="1"/>
    <col min="30" max="30" width="7.00390625" style="78" customWidth="1"/>
    <col min="31" max="32" width="6.421875" style="78" customWidth="1"/>
    <col min="33" max="44" width="6.00390625" style="78" customWidth="1"/>
    <col min="45" max="45" width="6.00390625" style="78" hidden="1" customWidth="1"/>
    <col min="46" max="46" width="5.140625" style="78" customWidth="1"/>
    <col min="47" max="47" width="5.57421875" style="78" customWidth="1"/>
    <col min="48" max="16384" width="9.140625" style="78" customWidth="1"/>
  </cols>
  <sheetData>
    <row r="1" spans="1:23" s="100" customFormat="1" ht="10.5">
      <c r="A1" s="100" t="s">
        <v>14</v>
      </c>
      <c r="B1" s="101"/>
      <c r="U1" s="101"/>
      <c r="V1" s="101"/>
      <c r="W1" s="102"/>
    </row>
    <row r="2" spans="1:23" s="100" customFormat="1" ht="10.5">
      <c r="A2" s="100" t="s">
        <v>89</v>
      </c>
      <c r="B2" s="342" t="s">
        <v>205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109"/>
      <c r="N2" s="109"/>
      <c r="O2" s="101"/>
      <c r="W2" s="102"/>
    </row>
    <row r="3" spans="1:23" s="100" customFormat="1" ht="10.5">
      <c r="A3" s="100" t="s">
        <v>15</v>
      </c>
      <c r="B3" s="100" t="s">
        <v>17</v>
      </c>
      <c r="C3" s="100" t="s">
        <v>201</v>
      </c>
      <c r="U3" s="101"/>
      <c r="V3" s="101"/>
      <c r="W3" s="102"/>
    </row>
    <row r="4" spans="1:39" s="100" customFormat="1" ht="9.75" customHeight="1">
      <c r="A4" s="100" t="s">
        <v>16</v>
      </c>
      <c r="B4" s="341" t="s">
        <v>273</v>
      </c>
      <c r="C4" s="341"/>
      <c r="D4" s="341"/>
      <c r="U4" s="101"/>
      <c r="V4" s="101"/>
      <c r="W4" s="102"/>
      <c r="AL4" s="251"/>
      <c r="AM4" s="251"/>
    </row>
    <row r="5" ht="10.5">
      <c r="W5" s="80"/>
    </row>
    <row r="6" spans="1:47" s="79" customFormat="1" ht="9" customHeight="1">
      <c r="A6" s="58" t="s">
        <v>19</v>
      </c>
      <c r="B6" s="343" t="s">
        <v>33</v>
      </c>
      <c r="C6" s="343" t="s">
        <v>207</v>
      </c>
      <c r="D6" s="343" t="s">
        <v>21</v>
      </c>
      <c r="E6" s="343" t="s">
        <v>22</v>
      </c>
      <c r="F6" s="343" t="s">
        <v>23</v>
      </c>
      <c r="G6" s="244" t="s">
        <v>1</v>
      </c>
      <c r="H6" s="244" t="s">
        <v>1</v>
      </c>
      <c r="I6" s="244" t="s">
        <v>310</v>
      </c>
      <c r="J6" s="244" t="s">
        <v>310</v>
      </c>
      <c r="K6" s="244" t="s">
        <v>1</v>
      </c>
      <c r="L6" s="244" t="s">
        <v>310</v>
      </c>
      <c r="M6" s="244" t="s">
        <v>310</v>
      </c>
      <c r="N6" s="244" t="s">
        <v>1</v>
      </c>
      <c r="O6" s="244" t="s">
        <v>310</v>
      </c>
      <c r="P6" s="244" t="s">
        <v>310</v>
      </c>
      <c r="Q6" s="244" t="s">
        <v>1</v>
      </c>
      <c r="R6" s="244" t="s">
        <v>1</v>
      </c>
      <c r="S6" s="244" t="s">
        <v>1</v>
      </c>
      <c r="T6" s="245"/>
      <c r="U6" s="343" t="s">
        <v>217</v>
      </c>
      <c r="V6" s="337" t="s">
        <v>210</v>
      </c>
      <c r="W6" s="93"/>
      <c r="X6" s="81" t="s">
        <v>19</v>
      </c>
      <c r="Y6" s="338" t="s">
        <v>33</v>
      </c>
      <c r="Z6" s="338" t="s">
        <v>207</v>
      </c>
      <c r="AA6" s="338" t="s">
        <v>335</v>
      </c>
      <c r="AB6" s="338" t="s">
        <v>21</v>
      </c>
      <c r="AC6" s="338" t="s">
        <v>22</v>
      </c>
      <c r="AD6" s="338" t="s">
        <v>333</v>
      </c>
      <c r="AE6" s="338" t="s">
        <v>23</v>
      </c>
      <c r="AF6" s="263" t="s">
        <v>1</v>
      </c>
      <c r="AG6" s="244" t="s">
        <v>1</v>
      </c>
      <c r="AH6" s="244" t="s">
        <v>310</v>
      </c>
      <c r="AI6" s="244" t="s">
        <v>310</v>
      </c>
      <c r="AJ6" s="244" t="s">
        <v>1</v>
      </c>
      <c r="AK6" s="244" t="s">
        <v>310</v>
      </c>
      <c r="AL6" s="244" t="s">
        <v>310</v>
      </c>
      <c r="AM6" s="244" t="s">
        <v>1</v>
      </c>
      <c r="AN6" s="244" t="s">
        <v>310</v>
      </c>
      <c r="AO6" s="244" t="s">
        <v>1</v>
      </c>
      <c r="AP6" s="244" t="s">
        <v>310</v>
      </c>
      <c r="AQ6" s="244" t="s">
        <v>1</v>
      </c>
      <c r="AR6" s="244" t="s">
        <v>1</v>
      </c>
      <c r="AS6" s="252"/>
      <c r="AT6" s="338" t="s">
        <v>29</v>
      </c>
      <c r="AU6" s="338" t="s">
        <v>324</v>
      </c>
    </row>
    <row r="7" spans="1:47" ht="10.5">
      <c r="A7" s="58" t="s">
        <v>2</v>
      </c>
      <c r="B7" s="343"/>
      <c r="C7" s="343"/>
      <c r="D7" s="343"/>
      <c r="E7" s="343"/>
      <c r="F7" s="343"/>
      <c r="G7" s="106" t="s">
        <v>4</v>
      </c>
      <c r="H7" s="106" t="s">
        <v>4</v>
      </c>
      <c r="I7" s="106" t="s">
        <v>4</v>
      </c>
      <c r="J7" s="106" t="s">
        <v>4</v>
      </c>
      <c r="K7" s="106" t="s">
        <v>4</v>
      </c>
      <c r="L7" s="106" t="s">
        <v>4</v>
      </c>
      <c r="M7" s="106" t="s">
        <v>4</v>
      </c>
      <c r="N7" s="106" t="s">
        <v>4</v>
      </c>
      <c r="O7" s="106" t="s">
        <v>4</v>
      </c>
      <c r="P7" s="58" t="s">
        <v>4</v>
      </c>
      <c r="Q7" s="58" t="s">
        <v>4</v>
      </c>
      <c r="R7" s="58" t="s">
        <v>4</v>
      </c>
      <c r="S7" s="58" t="s">
        <v>4</v>
      </c>
      <c r="T7" s="247"/>
      <c r="U7" s="343"/>
      <c r="V7" s="337"/>
      <c r="W7" s="80"/>
      <c r="X7" s="81" t="s">
        <v>2</v>
      </c>
      <c r="Y7" s="339"/>
      <c r="Z7" s="339"/>
      <c r="AA7" s="339"/>
      <c r="AB7" s="339"/>
      <c r="AC7" s="339"/>
      <c r="AD7" s="339"/>
      <c r="AE7" s="339"/>
      <c r="AF7" s="264" t="s">
        <v>4</v>
      </c>
      <c r="AG7" s="58" t="s">
        <v>4</v>
      </c>
      <c r="AH7" s="58" t="s">
        <v>4</v>
      </c>
      <c r="AI7" s="58" t="s">
        <v>4</v>
      </c>
      <c r="AJ7" s="58" t="s">
        <v>4</v>
      </c>
      <c r="AK7" s="58" t="s">
        <v>4</v>
      </c>
      <c r="AL7" s="58" t="s">
        <v>4</v>
      </c>
      <c r="AM7" s="58" t="s">
        <v>4</v>
      </c>
      <c r="AN7" s="58" t="s">
        <v>4</v>
      </c>
      <c r="AO7" s="58" t="s">
        <v>4</v>
      </c>
      <c r="AP7" s="58" t="s">
        <v>4</v>
      </c>
      <c r="AQ7" s="58" t="s">
        <v>4</v>
      </c>
      <c r="AR7" s="58" t="s">
        <v>4</v>
      </c>
      <c r="AS7" s="253"/>
      <c r="AT7" s="339"/>
      <c r="AU7" s="339"/>
    </row>
    <row r="8" spans="1:47" s="85" customFormat="1" ht="30" customHeight="1">
      <c r="A8" s="107" t="s">
        <v>5</v>
      </c>
      <c r="B8" s="343"/>
      <c r="C8" s="343"/>
      <c r="D8" s="343"/>
      <c r="E8" s="343"/>
      <c r="F8" s="343"/>
      <c r="G8" s="106" t="s">
        <v>208</v>
      </c>
      <c r="H8" s="106" t="s">
        <v>209</v>
      </c>
      <c r="I8" s="106" t="s">
        <v>232</v>
      </c>
      <c r="J8" s="106" t="s">
        <v>233</v>
      </c>
      <c r="K8" s="106" t="s">
        <v>212</v>
      </c>
      <c r="L8" s="106" t="s">
        <v>213</v>
      </c>
      <c r="M8" s="106" t="s">
        <v>214</v>
      </c>
      <c r="N8" s="106" t="s">
        <v>215</v>
      </c>
      <c r="O8" s="106" t="s">
        <v>234</v>
      </c>
      <c r="P8" s="106" t="s">
        <v>235</v>
      </c>
      <c r="Q8" s="106" t="s">
        <v>236</v>
      </c>
      <c r="R8" s="106" t="s">
        <v>237</v>
      </c>
      <c r="S8" s="106" t="s">
        <v>238</v>
      </c>
      <c r="T8" s="246"/>
      <c r="U8" s="343"/>
      <c r="V8" s="337"/>
      <c r="W8" s="84"/>
      <c r="X8" s="83" t="s">
        <v>5</v>
      </c>
      <c r="Y8" s="340"/>
      <c r="Z8" s="340"/>
      <c r="AA8" s="340"/>
      <c r="AB8" s="340"/>
      <c r="AC8" s="340"/>
      <c r="AD8" s="340"/>
      <c r="AE8" s="340"/>
      <c r="AF8" s="106" t="s">
        <v>239</v>
      </c>
      <c r="AG8" s="106" t="s">
        <v>283</v>
      </c>
      <c r="AH8" s="106" t="s">
        <v>284</v>
      </c>
      <c r="AI8" s="106" t="s">
        <v>311</v>
      </c>
      <c r="AJ8" s="106" t="s">
        <v>312</v>
      </c>
      <c r="AK8" s="106" t="s">
        <v>325</v>
      </c>
      <c r="AL8" s="106" t="s">
        <v>326</v>
      </c>
      <c r="AM8" s="106" t="s">
        <v>327</v>
      </c>
      <c r="AN8" s="106" t="s">
        <v>328</v>
      </c>
      <c r="AO8" s="106" t="s">
        <v>329</v>
      </c>
      <c r="AP8" s="106" t="s">
        <v>330</v>
      </c>
      <c r="AQ8" s="106" t="s">
        <v>331</v>
      </c>
      <c r="AR8" s="106" t="s">
        <v>332</v>
      </c>
      <c r="AS8" s="106" t="s">
        <v>334</v>
      </c>
      <c r="AT8" s="340"/>
      <c r="AU8" s="340"/>
    </row>
    <row r="9" spans="1:47" ht="11.25">
      <c r="A9" s="86" t="s">
        <v>216</v>
      </c>
      <c r="B9" s="81" t="s">
        <v>258</v>
      </c>
      <c r="C9" s="87">
        <v>0</v>
      </c>
      <c r="D9" s="88">
        <v>0</v>
      </c>
      <c r="E9" s="89">
        <v>0</v>
      </c>
      <c r="F9" s="89">
        <v>0</v>
      </c>
      <c r="G9" s="89">
        <v>0.17361111111111113</v>
      </c>
      <c r="H9" s="89">
        <v>0.20138888888888887</v>
      </c>
      <c r="I9" s="89">
        <v>0.23263888888888887</v>
      </c>
      <c r="J9" s="89">
        <v>0.27569444444444446</v>
      </c>
      <c r="K9" s="89">
        <v>0.3125</v>
      </c>
      <c r="L9" s="89">
        <v>0.3506944444444444</v>
      </c>
      <c r="M9" s="89">
        <v>0.42083333333333334</v>
      </c>
      <c r="N9" s="89">
        <v>0.4513888888888889</v>
      </c>
      <c r="O9" s="90">
        <v>0.4930555555555556</v>
      </c>
      <c r="P9" s="90">
        <v>0.5576388888888889</v>
      </c>
      <c r="Q9" s="90">
        <v>0.5833333333333334</v>
      </c>
      <c r="R9" s="90">
        <v>0.6027777777777777</v>
      </c>
      <c r="S9" s="90">
        <v>0.6722222222222222</v>
      </c>
      <c r="T9" s="90">
        <v>0.7638888888888888</v>
      </c>
      <c r="U9" s="262" t="str">
        <f aca="true" t="shared" si="0" ref="U9:U44">IF(C9&gt;2.9,C9/E9/24,"-")</f>
        <v>-</v>
      </c>
      <c r="V9" s="91" t="s">
        <v>241</v>
      </c>
      <c r="W9" s="80"/>
      <c r="X9" s="86" t="s">
        <v>243</v>
      </c>
      <c r="Y9" s="81" t="s">
        <v>31</v>
      </c>
      <c r="Z9" s="87">
        <v>0</v>
      </c>
      <c r="AA9" s="87">
        <v>0</v>
      </c>
      <c r="AB9" s="88">
        <v>0</v>
      </c>
      <c r="AC9" s="89">
        <v>0</v>
      </c>
      <c r="AD9" s="89">
        <v>0</v>
      </c>
      <c r="AE9" s="89">
        <v>0</v>
      </c>
      <c r="AF9" s="89"/>
      <c r="AG9" s="89">
        <v>0.2534722222222222</v>
      </c>
      <c r="AH9" s="89">
        <v>0.3138888888888889</v>
      </c>
      <c r="AI9" s="89">
        <v>0.3541666666666667</v>
      </c>
      <c r="AJ9" s="89"/>
      <c r="AK9" s="89">
        <v>0.43333333333333335</v>
      </c>
      <c r="AL9" s="89">
        <v>0.49374999999999997</v>
      </c>
      <c r="AM9" s="89"/>
      <c r="AN9" s="89">
        <v>0.576388888888889</v>
      </c>
      <c r="AO9" s="89"/>
      <c r="AP9" s="89">
        <v>0.642361111111111</v>
      </c>
      <c r="AQ9" s="89">
        <v>0.6875</v>
      </c>
      <c r="AR9" s="89">
        <v>0.7520833333333333</v>
      </c>
      <c r="AS9" s="89">
        <v>0.8402777777777778</v>
      </c>
      <c r="AT9" s="262" t="str">
        <f aca="true" t="shared" si="1" ref="AT9:AU15">IF(Z9&gt;2.9,Z9/AC9/24,"-")</f>
        <v>-</v>
      </c>
      <c r="AU9" s="262" t="str">
        <f t="shared" si="1"/>
        <v>-</v>
      </c>
    </row>
    <row r="10" spans="1:47" ht="11.25">
      <c r="A10" s="86" t="s">
        <v>230</v>
      </c>
      <c r="B10" s="81" t="s">
        <v>202</v>
      </c>
      <c r="C10" s="87">
        <v>1</v>
      </c>
      <c r="D10" s="88">
        <f>SUM(D9+C10)</f>
        <v>1</v>
      </c>
      <c r="E10" s="89">
        <v>0.0020833333333333333</v>
      </c>
      <c r="F10" s="89">
        <f>E10+F9</f>
        <v>0.0020833333333333333</v>
      </c>
      <c r="G10" s="89">
        <f>E10+G9</f>
        <v>0.17569444444444446</v>
      </c>
      <c r="H10" s="89">
        <f>E10+H9</f>
        <v>0.2034722222222222</v>
      </c>
      <c r="I10" s="89">
        <f>E10+I9</f>
        <v>0.2347222222222222</v>
      </c>
      <c r="J10" s="89">
        <f>E10+J9</f>
        <v>0.2777777777777778</v>
      </c>
      <c r="K10" s="89">
        <f>E10+K9</f>
        <v>0.3145833333333333</v>
      </c>
      <c r="L10" s="89">
        <f>L9+E10</f>
        <v>0.35277777777777775</v>
      </c>
      <c r="M10" s="89">
        <f>E10+M9</f>
        <v>0.42291666666666666</v>
      </c>
      <c r="N10" s="89">
        <f>E10+N9</f>
        <v>0.4534722222222222</v>
      </c>
      <c r="O10" s="89">
        <f>SUM(O9+E10)</f>
        <v>0.4951388888888889</v>
      </c>
      <c r="P10" s="89">
        <f>E10+P9</f>
        <v>0.5597222222222222</v>
      </c>
      <c r="Q10" s="89">
        <f>E10+Q9</f>
        <v>0.5854166666666667</v>
      </c>
      <c r="R10" s="89">
        <f>SUM(R9+E10)</f>
        <v>0.6048611111111111</v>
      </c>
      <c r="S10" s="89">
        <f aca="true" t="shared" si="2" ref="S10:S44">E10+S9</f>
        <v>0.6743055555555555</v>
      </c>
      <c r="T10" s="89">
        <f aca="true" t="shared" si="3" ref="T10:T33">T9+E10</f>
        <v>0.7659722222222222</v>
      </c>
      <c r="U10" s="262" t="str">
        <f t="shared" si="0"/>
        <v>-</v>
      </c>
      <c r="V10" s="91" t="s">
        <v>241</v>
      </c>
      <c r="W10" s="80"/>
      <c r="X10" s="86" t="s">
        <v>242</v>
      </c>
      <c r="Y10" s="81" t="s">
        <v>31</v>
      </c>
      <c r="Z10" s="87">
        <v>1</v>
      </c>
      <c r="AA10" s="87">
        <v>1</v>
      </c>
      <c r="AB10" s="88">
        <f>Z10+AB9</f>
        <v>1</v>
      </c>
      <c r="AC10" s="89">
        <v>0.001388888888888889</v>
      </c>
      <c r="AD10" s="89">
        <v>0.001388888888888889</v>
      </c>
      <c r="AE10" s="89">
        <f>AC10+AE9</f>
        <v>0.001388888888888889</v>
      </c>
      <c r="AF10" s="89"/>
      <c r="AG10" s="89">
        <f>SUM(AG9+AC10)</f>
        <v>0.2548611111111111</v>
      </c>
      <c r="AH10" s="89">
        <f aca="true" t="shared" si="4" ref="AH10:AH47">AH9+AC10</f>
        <v>0.31527777777777777</v>
      </c>
      <c r="AI10" s="89">
        <f aca="true" t="shared" si="5" ref="AI10:AI47">AC10+AI9</f>
        <v>0.35555555555555557</v>
      </c>
      <c r="AJ10" s="89"/>
      <c r="AK10" s="89">
        <f aca="true" t="shared" si="6" ref="AK10:AK15">AK9+AC10</f>
        <v>0.43472222222222223</v>
      </c>
      <c r="AL10" s="89">
        <f aca="true" t="shared" si="7" ref="AL10:AL47">AC10+AL9</f>
        <v>0.49513888888888885</v>
      </c>
      <c r="AM10" s="89"/>
      <c r="AN10" s="89">
        <f aca="true" t="shared" si="8" ref="AN10:AN47">AN9+AC10</f>
        <v>0.5777777777777778</v>
      </c>
      <c r="AO10" s="89"/>
      <c r="AP10" s="89">
        <f aca="true" t="shared" si="9" ref="AP10:AP47">AP9+AC10</f>
        <v>0.6437499999999999</v>
      </c>
      <c r="AQ10" s="89">
        <f aca="true" t="shared" si="10" ref="AQ10:AQ46">AQ9+AC10</f>
        <v>0.6888888888888889</v>
      </c>
      <c r="AR10" s="89">
        <v>0.7534722222222222</v>
      </c>
      <c r="AS10" s="89">
        <f aca="true" t="shared" si="11" ref="AS10:AS18">AS9+AC10</f>
        <v>0.8416666666666667</v>
      </c>
      <c r="AT10" s="262" t="str">
        <f t="shared" si="1"/>
        <v>-</v>
      </c>
      <c r="AU10" s="262" t="str">
        <f t="shared" si="1"/>
        <v>-</v>
      </c>
    </row>
    <row r="11" spans="1:47" ht="11.25">
      <c r="A11" s="86" t="s">
        <v>228</v>
      </c>
      <c r="B11" s="81" t="s">
        <v>202</v>
      </c>
      <c r="C11" s="87">
        <v>0.4</v>
      </c>
      <c r="D11" s="88">
        <f aca="true" t="shared" si="12" ref="D11:D44">SUM(D10+C11)</f>
        <v>1.4</v>
      </c>
      <c r="E11" s="89">
        <v>0.0006944444444444445</v>
      </c>
      <c r="F11" s="89">
        <f aca="true" t="shared" si="13" ref="F11:F44">E11+F10</f>
        <v>0.002777777777777778</v>
      </c>
      <c r="G11" s="89">
        <f aca="true" t="shared" si="14" ref="G11:G44">E11+G10</f>
        <v>0.1763888888888889</v>
      </c>
      <c r="H11" s="89">
        <f aca="true" t="shared" si="15" ref="H11:H33">E11+H10</f>
        <v>0.20416666666666664</v>
      </c>
      <c r="I11" s="89">
        <f aca="true" t="shared" si="16" ref="I11:I44">E11+I10</f>
        <v>0.23541666666666664</v>
      </c>
      <c r="J11" s="89">
        <f aca="true" t="shared" si="17" ref="J11:J44">E11+J10</f>
        <v>0.27847222222222223</v>
      </c>
      <c r="K11" s="89">
        <f aca="true" t="shared" si="18" ref="K11:K33">E11+K10</f>
        <v>0.31527777777777777</v>
      </c>
      <c r="L11" s="89">
        <f aca="true" t="shared" si="19" ref="L11:L44">L10+E11</f>
        <v>0.3534722222222222</v>
      </c>
      <c r="M11" s="89">
        <f aca="true" t="shared" si="20" ref="M11:M44">E11+M10</f>
        <v>0.4236111111111111</v>
      </c>
      <c r="N11" s="89">
        <f aca="true" t="shared" si="21" ref="N11:N33">E11+N10</f>
        <v>0.45416666666666666</v>
      </c>
      <c r="O11" s="89">
        <f aca="true" t="shared" si="22" ref="O11:O44">SUM(O10+E11)</f>
        <v>0.49583333333333335</v>
      </c>
      <c r="P11" s="89">
        <f aca="true" t="shared" si="23" ref="P11:P44">E11+P10</f>
        <v>0.5604166666666667</v>
      </c>
      <c r="Q11" s="89">
        <f aca="true" t="shared" si="24" ref="Q11:Q33">E11+Q10</f>
        <v>0.5861111111111111</v>
      </c>
      <c r="R11" s="89">
        <f aca="true" t="shared" si="25" ref="R11:R44">SUM(R10+E11)</f>
        <v>0.6055555555555555</v>
      </c>
      <c r="S11" s="89">
        <f t="shared" si="2"/>
        <v>0.6749999999999999</v>
      </c>
      <c r="T11" s="89">
        <f t="shared" si="3"/>
        <v>0.7666666666666666</v>
      </c>
      <c r="U11" s="262" t="str">
        <f t="shared" si="0"/>
        <v>-</v>
      </c>
      <c r="V11" s="91" t="s">
        <v>241</v>
      </c>
      <c r="W11" s="80"/>
      <c r="X11" s="86" t="s">
        <v>244</v>
      </c>
      <c r="Y11" s="81" t="s">
        <v>31</v>
      </c>
      <c r="Z11" s="87">
        <v>0.8</v>
      </c>
      <c r="AA11" s="87">
        <v>0.8</v>
      </c>
      <c r="AB11" s="88">
        <f aca="true" t="shared" si="26" ref="AB11:AB47">Z11+AB10</f>
        <v>1.8</v>
      </c>
      <c r="AC11" s="89">
        <v>0.001388888888888889</v>
      </c>
      <c r="AD11" s="89">
        <v>0.001388888888888889</v>
      </c>
      <c r="AE11" s="89">
        <f aca="true" t="shared" si="27" ref="AE11:AE47">AC11+AE10</f>
        <v>0.002777777777777778</v>
      </c>
      <c r="AF11" s="89"/>
      <c r="AG11" s="89">
        <f aca="true" t="shared" si="28" ref="AG11:AG47">SUM(AG10+AC11)</f>
        <v>0.25625</v>
      </c>
      <c r="AH11" s="89">
        <f t="shared" si="4"/>
        <v>0.31666666666666665</v>
      </c>
      <c r="AI11" s="89">
        <f t="shared" si="5"/>
        <v>0.35694444444444445</v>
      </c>
      <c r="AJ11" s="89"/>
      <c r="AK11" s="89">
        <f t="shared" si="6"/>
        <v>0.4361111111111111</v>
      </c>
      <c r="AL11" s="89">
        <f t="shared" si="7"/>
        <v>0.49652777777777773</v>
      </c>
      <c r="AM11" s="89"/>
      <c r="AN11" s="89">
        <f t="shared" si="8"/>
        <v>0.5791666666666667</v>
      </c>
      <c r="AO11" s="89"/>
      <c r="AP11" s="89">
        <f t="shared" si="9"/>
        <v>0.6451388888888888</v>
      </c>
      <c r="AQ11" s="89">
        <f t="shared" si="10"/>
        <v>0.6902777777777778</v>
      </c>
      <c r="AR11" s="89">
        <v>0.7548611111111111</v>
      </c>
      <c r="AS11" s="89">
        <f t="shared" si="11"/>
        <v>0.8430555555555556</v>
      </c>
      <c r="AT11" s="262" t="str">
        <f t="shared" si="1"/>
        <v>-</v>
      </c>
      <c r="AU11" s="262" t="str">
        <f t="shared" si="1"/>
        <v>-</v>
      </c>
    </row>
    <row r="12" spans="1:47" ht="11.25">
      <c r="A12" s="86" t="s">
        <v>229</v>
      </c>
      <c r="B12" s="81" t="s">
        <v>202</v>
      </c>
      <c r="C12" s="87">
        <v>1.5</v>
      </c>
      <c r="D12" s="88">
        <f t="shared" si="12"/>
        <v>2.9</v>
      </c>
      <c r="E12" s="89">
        <v>0.001388888888888889</v>
      </c>
      <c r="F12" s="89">
        <f t="shared" si="13"/>
        <v>0.004166666666666667</v>
      </c>
      <c r="G12" s="89">
        <f t="shared" si="14"/>
        <v>0.17777777777777778</v>
      </c>
      <c r="H12" s="89">
        <f t="shared" si="15"/>
        <v>0.20555555555555552</v>
      </c>
      <c r="I12" s="89">
        <f t="shared" si="16"/>
        <v>0.23680555555555552</v>
      </c>
      <c r="J12" s="89">
        <f t="shared" si="17"/>
        <v>0.2798611111111111</v>
      </c>
      <c r="K12" s="89">
        <f t="shared" si="18"/>
        <v>0.31666666666666665</v>
      </c>
      <c r="L12" s="89">
        <f t="shared" si="19"/>
        <v>0.35486111111111107</v>
      </c>
      <c r="M12" s="89">
        <f t="shared" si="20"/>
        <v>0.425</v>
      </c>
      <c r="N12" s="89">
        <f t="shared" si="21"/>
        <v>0.45555555555555555</v>
      </c>
      <c r="O12" s="89">
        <f t="shared" si="22"/>
        <v>0.49722222222222223</v>
      </c>
      <c r="P12" s="89">
        <f t="shared" si="23"/>
        <v>0.5618055555555556</v>
      </c>
      <c r="Q12" s="89">
        <f t="shared" si="24"/>
        <v>0.5875</v>
      </c>
      <c r="R12" s="89">
        <f t="shared" si="25"/>
        <v>0.6069444444444444</v>
      </c>
      <c r="S12" s="89">
        <f t="shared" si="2"/>
        <v>0.6763888888888888</v>
      </c>
      <c r="T12" s="89">
        <f t="shared" si="3"/>
        <v>0.7680555555555555</v>
      </c>
      <c r="U12" s="262" t="str">
        <f t="shared" si="0"/>
        <v>-</v>
      </c>
      <c r="V12" s="91" t="s">
        <v>241</v>
      </c>
      <c r="W12" s="80"/>
      <c r="X12" s="86" t="s">
        <v>245</v>
      </c>
      <c r="Y12" s="81" t="s">
        <v>31</v>
      </c>
      <c r="Z12" s="87">
        <v>2.1</v>
      </c>
      <c r="AA12" s="87">
        <v>2.1</v>
      </c>
      <c r="AB12" s="88">
        <f t="shared" si="26"/>
        <v>3.9000000000000004</v>
      </c>
      <c r="AC12" s="89">
        <v>0.0020833333333333333</v>
      </c>
      <c r="AD12" s="89">
        <v>0.0020833333333333333</v>
      </c>
      <c r="AE12" s="89">
        <f t="shared" si="27"/>
        <v>0.004861111111111111</v>
      </c>
      <c r="AF12" s="89"/>
      <c r="AG12" s="89">
        <f t="shared" si="28"/>
        <v>0.2583333333333333</v>
      </c>
      <c r="AH12" s="89">
        <f t="shared" si="4"/>
        <v>0.31875</v>
      </c>
      <c r="AI12" s="89">
        <f t="shared" si="5"/>
        <v>0.3590277777777778</v>
      </c>
      <c r="AJ12" s="89"/>
      <c r="AK12" s="89">
        <f t="shared" si="6"/>
        <v>0.43819444444444444</v>
      </c>
      <c r="AL12" s="89">
        <f t="shared" si="7"/>
        <v>0.49861111111111106</v>
      </c>
      <c r="AM12" s="89"/>
      <c r="AN12" s="89">
        <f t="shared" si="8"/>
        <v>0.58125</v>
      </c>
      <c r="AO12" s="89"/>
      <c r="AP12" s="89">
        <f t="shared" si="9"/>
        <v>0.6472222222222221</v>
      </c>
      <c r="AQ12" s="89">
        <f t="shared" si="10"/>
        <v>0.6923611111111111</v>
      </c>
      <c r="AR12" s="89">
        <v>0.7569444444444444</v>
      </c>
      <c r="AS12" s="89">
        <f t="shared" si="11"/>
        <v>0.8451388888888889</v>
      </c>
      <c r="AT12" s="262" t="str">
        <f t="shared" si="1"/>
        <v>-</v>
      </c>
      <c r="AU12" s="262" t="str">
        <f t="shared" si="1"/>
        <v>-</v>
      </c>
    </row>
    <row r="13" spans="1:47" ht="11.25">
      <c r="A13" s="86" t="s">
        <v>259</v>
      </c>
      <c r="B13" s="81" t="s">
        <v>40</v>
      </c>
      <c r="C13" s="87">
        <v>3.2</v>
      </c>
      <c r="D13" s="88">
        <f t="shared" si="12"/>
        <v>6.1</v>
      </c>
      <c r="E13" s="89">
        <v>0.003472222222222222</v>
      </c>
      <c r="F13" s="89">
        <f t="shared" si="13"/>
        <v>0.007638888888888889</v>
      </c>
      <c r="G13" s="89">
        <f t="shared" si="14"/>
        <v>0.18125</v>
      </c>
      <c r="H13" s="89">
        <f t="shared" si="15"/>
        <v>0.20902777777777773</v>
      </c>
      <c r="I13" s="89">
        <f t="shared" si="16"/>
        <v>0.24027777777777773</v>
      </c>
      <c r="J13" s="89">
        <f t="shared" si="17"/>
        <v>0.2833333333333333</v>
      </c>
      <c r="K13" s="89">
        <f t="shared" si="18"/>
        <v>0.32013888888888886</v>
      </c>
      <c r="L13" s="89">
        <f t="shared" si="19"/>
        <v>0.3583333333333333</v>
      </c>
      <c r="M13" s="89">
        <f t="shared" si="20"/>
        <v>0.4284722222222222</v>
      </c>
      <c r="N13" s="89">
        <f t="shared" si="21"/>
        <v>0.45902777777777776</v>
      </c>
      <c r="O13" s="89">
        <f t="shared" si="22"/>
        <v>0.5006944444444444</v>
      </c>
      <c r="P13" s="89">
        <f t="shared" si="23"/>
        <v>0.5652777777777778</v>
      </c>
      <c r="Q13" s="89">
        <f t="shared" si="24"/>
        <v>0.5909722222222222</v>
      </c>
      <c r="R13" s="89">
        <f t="shared" si="25"/>
        <v>0.6104166666666666</v>
      </c>
      <c r="S13" s="89">
        <f t="shared" si="2"/>
        <v>0.679861111111111</v>
      </c>
      <c r="T13" s="89">
        <f t="shared" si="3"/>
        <v>0.7715277777777777</v>
      </c>
      <c r="U13" s="262">
        <f t="shared" si="0"/>
        <v>38.400000000000006</v>
      </c>
      <c r="V13" s="91">
        <v>38.400000000000006</v>
      </c>
      <c r="W13" s="80"/>
      <c r="X13" s="86" t="s">
        <v>246</v>
      </c>
      <c r="Y13" s="81" t="s">
        <v>32</v>
      </c>
      <c r="Z13" s="91">
        <v>0.7</v>
      </c>
      <c r="AA13" s="91">
        <v>0.7</v>
      </c>
      <c r="AB13" s="88">
        <f t="shared" si="26"/>
        <v>4.6000000000000005</v>
      </c>
      <c r="AC13" s="89">
        <v>0.001388888888888889</v>
      </c>
      <c r="AD13" s="89">
        <v>0.001388888888888889</v>
      </c>
      <c r="AE13" s="89">
        <f t="shared" si="27"/>
        <v>0.00625</v>
      </c>
      <c r="AF13" s="89"/>
      <c r="AG13" s="89">
        <f t="shared" si="28"/>
        <v>0.2597222222222222</v>
      </c>
      <c r="AH13" s="89">
        <f t="shared" si="4"/>
        <v>0.32013888888888886</v>
      </c>
      <c r="AI13" s="89">
        <f t="shared" si="5"/>
        <v>0.36041666666666666</v>
      </c>
      <c r="AJ13" s="89"/>
      <c r="AK13" s="89">
        <f t="shared" si="6"/>
        <v>0.4395833333333333</v>
      </c>
      <c r="AL13" s="89">
        <f t="shared" si="7"/>
        <v>0.49999999999999994</v>
      </c>
      <c r="AM13" s="89"/>
      <c r="AN13" s="89">
        <f t="shared" si="8"/>
        <v>0.5826388888888889</v>
      </c>
      <c r="AO13" s="89"/>
      <c r="AP13" s="89">
        <f t="shared" si="9"/>
        <v>0.648611111111111</v>
      </c>
      <c r="AQ13" s="89">
        <f t="shared" si="10"/>
        <v>0.69375</v>
      </c>
      <c r="AR13" s="89">
        <v>0.7583333333333333</v>
      </c>
      <c r="AS13" s="89">
        <f t="shared" si="11"/>
        <v>0.8465277777777778</v>
      </c>
      <c r="AT13" s="262" t="str">
        <f t="shared" si="1"/>
        <v>-</v>
      </c>
      <c r="AU13" s="262" t="str">
        <f t="shared" si="1"/>
        <v>-</v>
      </c>
    </row>
    <row r="14" spans="1:47" ht="11.25">
      <c r="A14" s="86" t="s">
        <v>260</v>
      </c>
      <c r="B14" s="81" t="s">
        <v>40</v>
      </c>
      <c r="C14" s="87">
        <v>1.9</v>
      </c>
      <c r="D14" s="88">
        <f t="shared" si="12"/>
        <v>8</v>
      </c>
      <c r="E14" s="89">
        <v>0.0020833333333333333</v>
      </c>
      <c r="F14" s="89">
        <f t="shared" si="13"/>
        <v>0.009722222222222222</v>
      </c>
      <c r="G14" s="89">
        <f t="shared" si="14"/>
        <v>0.18333333333333332</v>
      </c>
      <c r="H14" s="89">
        <f t="shared" si="15"/>
        <v>0.21111111111111105</v>
      </c>
      <c r="I14" s="89">
        <f t="shared" si="16"/>
        <v>0.24236111111111105</v>
      </c>
      <c r="J14" s="89">
        <f t="shared" si="17"/>
        <v>0.28541666666666665</v>
      </c>
      <c r="K14" s="89">
        <f t="shared" si="18"/>
        <v>0.3222222222222222</v>
      </c>
      <c r="L14" s="89">
        <f t="shared" si="19"/>
        <v>0.3604166666666666</v>
      </c>
      <c r="M14" s="89">
        <f t="shared" si="20"/>
        <v>0.4305555555555555</v>
      </c>
      <c r="N14" s="89">
        <f t="shared" si="21"/>
        <v>0.4611111111111111</v>
      </c>
      <c r="O14" s="89">
        <f t="shared" si="22"/>
        <v>0.5027777777777778</v>
      </c>
      <c r="P14" s="89">
        <f t="shared" si="23"/>
        <v>0.5673611111111111</v>
      </c>
      <c r="Q14" s="89">
        <f t="shared" si="24"/>
        <v>0.5930555555555556</v>
      </c>
      <c r="R14" s="89">
        <f t="shared" si="25"/>
        <v>0.6124999999999999</v>
      </c>
      <c r="S14" s="89">
        <f t="shared" si="2"/>
        <v>0.6819444444444444</v>
      </c>
      <c r="T14" s="89">
        <f t="shared" si="3"/>
        <v>0.773611111111111</v>
      </c>
      <c r="U14" s="262" t="str">
        <f t="shared" si="0"/>
        <v>-</v>
      </c>
      <c r="V14" s="91" t="s">
        <v>241</v>
      </c>
      <c r="W14" s="80"/>
      <c r="X14" s="86" t="s">
        <v>247</v>
      </c>
      <c r="Y14" s="81" t="s">
        <v>31</v>
      </c>
      <c r="Z14" s="87">
        <v>1.6</v>
      </c>
      <c r="AA14" s="87">
        <v>1.6</v>
      </c>
      <c r="AB14" s="88">
        <f t="shared" si="26"/>
        <v>6.200000000000001</v>
      </c>
      <c r="AC14" s="89">
        <v>0.0020833333333333333</v>
      </c>
      <c r="AD14" s="89">
        <v>0.0020833333333333333</v>
      </c>
      <c r="AE14" s="89">
        <f t="shared" si="27"/>
        <v>0.008333333333333333</v>
      </c>
      <c r="AF14" s="89"/>
      <c r="AG14" s="89">
        <f t="shared" si="28"/>
        <v>0.2618055555555555</v>
      </c>
      <c r="AH14" s="89">
        <f t="shared" si="4"/>
        <v>0.3222222222222222</v>
      </c>
      <c r="AI14" s="89">
        <f t="shared" si="5"/>
        <v>0.3625</v>
      </c>
      <c r="AJ14" s="89"/>
      <c r="AK14" s="89">
        <f t="shared" si="6"/>
        <v>0.44166666666666665</v>
      </c>
      <c r="AL14" s="89">
        <f t="shared" si="7"/>
        <v>0.5020833333333333</v>
      </c>
      <c r="AM14" s="89"/>
      <c r="AN14" s="89">
        <f t="shared" si="8"/>
        <v>0.5847222222222223</v>
      </c>
      <c r="AO14" s="89"/>
      <c r="AP14" s="89">
        <f t="shared" si="9"/>
        <v>0.6506944444444444</v>
      </c>
      <c r="AQ14" s="89">
        <f t="shared" si="10"/>
        <v>0.6958333333333333</v>
      </c>
      <c r="AR14" s="89">
        <v>0.7604166666666666</v>
      </c>
      <c r="AS14" s="89">
        <f t="shared" si="11"/>
        <v>0.8486111111111111</v>
      </c>
      <c r="AT14" s="262" t="str">
        <f t="shared" si="1"/>
        <v>-</v>
      </c>
      <c r="AU14" s="262" t="str">
        <f t="shared" si="1"/>
        <v>-</v>
      </c>
    </row>
    <row r="15" spans="1:47" ht="11.25">
      <c r="A15" s="86" t="s">
        <v>261</v>
      </c>
      <c r="B15" s="81" t="s">
        <v>40</v>
      </c>
      <c r="C15" s="87">
        <v>1.4</v>
      </c>
      <c r="D15" s="88">
        <f t="shared" si="12"/>
        <v>9.4</v>
      </c>
      <c r="E15" s="89">
        <v>0.001388888888888889</v>
      </c>
      <c r="F15" s="89">
        <f t="shared" si="13"/>
        <v>0.011111111111111112</v>
      </c>
      <c r="G15" s="89">
        <f t="shared" si="14"/>
        <v>0.1847222222222222</v>
      </c>
      <c r="H15" s="89">
        <f t="shared" si="15"/>
        <v>0.21249999999999994</v>
      </c>
      <c r="I15" s="89">
        <f t="shared" si="16"/>
        <v>0.24374999999999994</v>
      </c>
      <c r="J15" s="89">
        <f t="shared" si="17"/>
        <v>0.28680555555555554</v>
      </c>
      <c r="K15" s="89">
        <f t="shared" si="18"/>
        <v>0.32361111111111107</v>
      </c>
      <c r="L15" s="89">
        <f t="shared" si="19"/>
        <v>0.3618055555555555</v>
      </c>
      <c r="M15" s="89">
        <f t="shared" si="20"/>
        <v>0.4319444444444444</v>
      </c>
      <c r="N15" s="89">
        <f t="shared" si="21"/>
        <v>0.46249999999999997</v>
      </c>
      <c r="O15" s="89">
        <f t="shared" si="22"/>
        <v>0.5041666666666667</v>
      </c>
      <c r="P15" s="89">
        <f t="shared" si="23"/>
        <v>0.56875</v>
      </c>
      <c r="Q15" s="89">
        <f t="shared" si="24"/>
        <v>0.5944444444444444</v>
      </c>
      <c r="R15" s="89">
        <f t="shared" si="25"/>
        <v>0.6138888888888888</v>
      </c>
      <c r="S15" s="89">
        <f t="shared" si="2"/>
        <v>0.6833333333333332</v>
      </c>
      <c r="T15" s="89">
        <f t="shared" si="3"/>
        <v>0.7749999999999999</v>
      </c>
      <c r="U15" s="262" t="str">
        <f t="shared" si="0"/>
        <v>-</v>
      </c>
      <c r="V15" s="91" t="s">
        <v>241</v>
      </c>
      <c r="W15" s="80"/>
      <c r="X15" s="86" t="s">
        <v>248</v>
      </c>
      <c r="Y15" s="81" t="s">
        <v>31</v>
      </c>
      <c r="Z15" s="87">
        <v>0.7</v>
      </c>
      <c r="AA15" s="87">
        <v>0.7</v>
      </c>
      <c r="AB15" s="88">
        <f t="shared" si="26"/>
        <v>6.900000000000001</v>
      </c>
      <c r="AC15" s="89">
        <v>0.001388888888888889</v>
      </c>
      <c r="AD15" s="89">
        <v>0.001388888888888889</v>
      </c>
      <c r="AE15" s="89">
        <f t="shared" si="27"/>
        <v>0.009722222222222222</v>
      </c>
      <c r="AF15" s="89"/>
      <c r="AG15" s="89">
        <f t="shared" si="28"/>
        <v>0.2631944444444444</v>
      </c>
      <c r="AH15" s="89">
        <f t="shared" si="4"/>
        <v>0.32361111111111107</v>
      </c>
      <c r="AI15" s="89">
        <f t="shared" si="5"/>
        <v>0.3638888888888889</v>
      </c>
      <c r="AJ15" s="89"/>
      <c r="AK15" s="89">
        <f t="shared" si="6"/>
        <v>0.44305555555555554</v>
      </c>
      <c r="AL15" s="89">
        <f t="shared" si="7"/>
        <v>0.5034722222222222</v>
      </c>
      <c r="AM15" s="89"/>
      <c r="AN15" s="89">
        <f t="shared" si="8"/>
        <v>0.5861111111111111</v>
      </c>
      <c r="AO15" s="89"/>
      <c r="AP15" s="89">
        <f t="shared" si="9"/>
        <v>0.6520833333333332</v>
      </c>
      <c r="AQ15" s="89">
        <f t="shared" si="10"/>
        <v>0.6972222222222222</v>
      </c>
      <c r="AR15" s="89">
        <v>0.7618055555555555</v>
      </c>
      <c r="AS15" s="89">
        <f t="shared" si="11"/>
        <v>0.85</v>
      </c>
      <c r="AT15" s="262" t="str">
        <f t="shared" si="1"/>
        <v>-</v>
      </c>
      <c r="AU15" s="262" t="str">
        <f t="shared" si="1"/>
        <v>-</v>
      </c>
    </row>
    <row r="16" spans="1:47" ht="11.25">
      <c r="A16" s="86" t="s">
        <v>262</v>
      </c>
      <c r="B16" s="81" t="s">
        <v>40</v>
      </c>
      <c r="C16" s="87">
        <v>0.9</v>
      </c>
      <c r="D16" s="88">
        <f t="shared" si="12"/>
        <v>10.3</v>
      </c>
      <c r="E16" s="89">
        <v>0.001388888888888889</v>
      </c>
      <c r="F16" s="89">
        <f t="shared" si="13"/>
        <v>0.0125</v>
      </c>
      <c r="G16" s="89">
        <f t="shared" si="14"/>
        <v>0.1861111111111111</v>
      </c>
      <c r="H16" s="89">
        <f t="shared" si="15"/>
        <v>0.21388888888888882</v>
      </c>
      <c r="I16" s="89">
        <f t="shared" si="16"/>
        <v>0.24513888888888882</v>
      </c>
      <c r="J16" s="89">
        <f t="shared" si="17"/>
        <v>0.2881944444444444</v>
      </c>
      <c r="K16" s="89">
        <f t="shared" si="18"/>
        <v>0.32499999999999996</v>
      </c>
      <c r="L16" s="89">
        <f t="shared" si="19"/>
        <v>0.3631944444444444</v>
      </c>
      <c r="M16" s="89">
        <f t="shared" si="20"/>
        <v>0.4333333333333333</v>
      </c>
      <c r="N16" s="89">
        <f t="shared" si="21"/>
        <v>0.46388888888888885</v>
      </c>
      <c r="O16" s="89">
        <f t="shared" si="22"/>
        <v>0.5055555555555555</v>
      </c>
      <c r="P16" s="89">
        <f t="shared" si="23"/>
        <v>0.5701388888888889</v>
      </c>
      <c r="Q16" s="89">
        <f t="shared" si="24"/>
        <v>0.5958333333333333</v>
      </c>
      <c r="R16" s="89">
        <f t="shared" si="25"/>
        <v>0.6152777777777777</v>
      </c>
      <c r="S16" s="89">
        <f t="shared" si="2"/>
        <v>0.6847222222222221</v>
      </c>
      <c r="T16" s="89">
        <f t="shared" si="3"/>
        <v>0.7763888888888888</v>
      </c>
      <c r="U16" s="262" t="str">
        <f t="shared" si="0"/>
        <v>-</v>
      </c>
      <c r="V16" s="91" t="s">
        <v>241</v>
      </c>
      <c r="W16" s="80"/>
      <c r="X16" s="86" t="s">
        <v>249</v>
      </c>
      <c r="Y16" s="81" t="s">
        <v>31</v>
      </c>
      <c r="Z16" s="87">
        <v>1.9</v>
      </c>
      <c r="AA16" s="108" t="s">
        <v>241</v>
      </c>
      <c r="AB16" s="88">
        <f t="shared" si="26"/>
        <v>8.8</v>
      </c>
      <c r="AC16" s="89">
        <v>0.0020833333333333333</v>
      </c>
      <c r="AD16" s="105">
        <v>0.003472222222222222</v>
      </c>
      <c r="AE16" s="89">
        <f t="shared" si="27"/>
        <v>0.011805555555555555</v>
      </c>
      <c r="AF16" s="89"/>
      <c r="AG16" s="89">
        <f t="shared" si="28"/>
        <v>0.2652777777777777</v>
      </c>
      <c r="AH16" s="89">
        <f t="shared" si="4"/>
        <v>0.3256944444444444</v>
      </c>
      <c r="AI16" s="89">
        <f t="shared" si="5"/>
        <v>0.3659722222222222</v>
      </c>
      <c r="AJ16" s="89"/>
      <c r="AK16" s="89">
        <v>0.4465277777777778</v>
      </c>
      <c r="AL16" s="89">
        <f t="shared" si="7"/>
        <v>0.5055555555555555</v>
      </c>
      <c r="AM16" s="89"/>
      <c r="AN16" s="89">
        <f t="shared" si="8"/>
        <v>0.5881944444444445</v>
      </c>
      <c r="AO16" s="89"/>
      <c r="AP16" s="89">
        <f t="shared" si="9"/>
        <v>0.6541666666666666</v>
      </c>
      <c r="AQ16" s="89">
        <f t="shared" si="10"/>
        <v>0.6993055555555555</v>
      </c>
      <c r="AR16" s="105" t="s">
        <v>241</v>
      </c>
      <c r="AS16" s="89">
        <f t="shared" si="11"/>
        <v>0.8520833333333333</v>
      </c>
      <c r="AT16" s="262" t="str">
        <f aca="true" t="shared" si="29" ref="AT16:AT47">IF(Z16&gt;2.9,Z16/AC16/24,"-")</f>
        <v>-</v>
      </c>
      <c r="AU16" s="262" t="s">
        <v>241</v>
      </c>
    </row>
    <row r="17" spans="1:47" ht="11.25">
      <c r="A17" s="86" t="s">
        <v>263</v>
      </c>
      <c r="B17" s="81" t="s">
        <v>40</v>
      </c>
      <c r="C17" s="87">
        <v>2.2</v>
      </c>
      <c r="D17" s="88">
        <f t="shared" si="12"/>
        <v>12.5</v>
      </c>
      <c r="E17" s="89">
        <v>0.0020833333333333333</v>
      </c>
      <c r="F17" s="89">
        <f t="shared" si="13"/>
        <v>0.014583333333333334</v>
      </c>
      <c r="G17" s="89">
        <f t="shared" si="14"/>
        <v>0.18819444444444441</v>
      </c>
      <c r="H17" s="89">
        <f t="shared" si="15"/>
        <v>0.21597222222222215</v>
      </c>
      <c r="I17" s="89">
        <f t="shared" si="16"/>
        <v>0.24722222222222215</v>
      </c>
      <c r="J17" s="89">
        <f t="shared" si="17"/>
        <v>0.29027777777777775</v>
      </c>
      <c r="K17" s="89">
        <f t="shared" si="18"/>
        <v>0.3270833333333333</v>
      </c>
      <c r="L17" s="89">
        <f t="shared" si="19"/>
        <v>0.3652777777777777</v>
      </c>
      <c r="M17" s="89">
        <f t="shared" si="20"/>
        <v>0.4354166666666666</v>
      </c>
      <c r="N17" s="89">
        <f t="shared" si="21"/>
        <v>0.4659722222222222</v>
      </c>
      <c r="O17" s="89">
        <f t="shared" si="22"/>
        <v>0.5076388888888889</v>
      </c>
      <c r="P17" s="89">
        <f t="shared" si="23"/>
        <v>0.5722222222222222</v>
      </c>
      <c r="Q17" s="89">
        <f t="shared" si="24"/>
        <v>0.5979166666666667</v>
      </c>
      <c r="R17" s="89">
        <f t="shared" si="25"/>
        <v>0.617361111111111</v>
      </c>
      <c r="S17" s="89">
        <f t="shared" si="2"/>
        <v>0.6868055555555554</v>
      </c>
      <c r="T17" s="89">
        <f t="shared" si="3"/>
        <v>0.7784722222222221</v>
      </c>
      <c r="U17" s="262" t="str">
        <f t="shared" si="0"/>
        <v>-</v>
      </c>
      <c r="V17" s="91" t="s">
        <v>241</v>
      </c>
      <c r="W17" s="80"/>
      <c r="X17" s="86" t="s">
        <v>221</v>
      </c>
      <c r="Y17" s="81" t="s">
        <v>32</v>
      </c>
      <c r="Z17" s="87">
        <v>2.1</v>
      </c>
      <c r="AA17" s="87">
        <v>4</v>
      </c>
      <c r="AB17" s="88">
        <f t="shared" si="26"/>
        <v>10.9</v>
      </c>
      <c r="AC17" s="89">
        <v>0.0020833333333333333</v>
      </c>
      <c r="AD17" s="89">
        <v>0.004166666666666667</v>
      </c>
      <c r="AE17" s="89">
        <f t="shared" si="27"/>
        <v>0.013888888888888888</v>
      </c>
      <c r="AF17" s="89"/>
      <c r="AG17" s="89">
        <f t="shared" si="28"/>
        <v>0.26736111111111105</v>
      </c>
      <c r="AH17" s="89">
        <f t="shared" si="4"/>
        <v>0.3277777777777777</v>
      </c>
      <c r="AI17" s="89">
        <f t="shared" si="5"/>
        <v>0.3680555555555555</v>
      </c>
      <c r="AJ17" s="89"/>
      <c r="AK17" s="89">
        <v>0.4479166666666667</v>
      </c>
      <c r="AL17" s="89">
        <f t="shared" si="7"/>
        <v>0.5076388888888889</v>
      </c>
      <c r="AM17" s="89"/>
      <c r="AN17" s="89">
        <f t="shared" si="8"/>
        <v>0.5902777777777778</v>
      </c>
      <c r="AO17" s="89"/>
      <c r="AP17" s="89">
        <f t="shared" si="9"/>
        <v>0.6562499999999999</v>
      </c>
      <c r="AQ17" s="89">
        <f t="shared" si="10"/>
        <v>0.7013888888888888</v>
      </c>
      <c r="AR17" s="89">
        <v>0.7659722222222222</v>
      </c>
      <c r="AS17" s="89">
        <f t="shared" si="11"/>
        <v>0.8541666666666666</v>
      </c>
      <c r="AT17" s="262" t="str">
        <f t="shared" si="29"/>
        <v>-</v>
      </c>
      <c r="AU17" s="262">
        <f aca="true" t="shared" si="30" ref="AU17:AU47">IF(AA17&gt;2.9,AA17/AD17/24,"-")</f>
        <v>40</v>
      </c>
    </row>
    <row r="18" spans="1:47" ht="11.25">
      <c r="A18" s="86" t="s">
        <v>188</v>
      </c>
      <c r="B18" s="81" t="s">
        <v>31</v>
      </c>
      <c r="C18" s="87">
        <v>2</v>
      </c>
      <c r="D18" s="88">
        <f t="shared" si="12"/>
        <v>14.5</v>
      </c>
      <c r="E18" s="89">
        <v>0.0020833333333333333</v>
      </c>
      <c r="F18" s="89">
        <f t="shared" si="13"/>
        <v>0.016666666666666666</v>
      </c>
      <c r="G18" s="89">
        <f t="shared" si="14"/>
        <v>0.19027777777777774</v>
      </c>
      <c r="H18" s="89">
        <f t="shared" si="15"/>
        <v>0.21805555555555547</v>
      </c>
      <c r="I18" s="89">
        <f t="shared" si="16"/>
        <v>0.24930555555555547</v>
      </c>
      <c r="J18" s="89">
        <f t="shared" si="17"/>
        <v>0.29236111111111107</v>
      </c>
      <c r="K18" s="89">
        <f t="shared" si="18"/>
        <v>0.3291666666666666</v>
      </c>
      <c r="L18" s="89">
        <f t="shared" si="19"/>
        <v>0.367361111111111</v>
      </c>
      <c r="M18" s="89">
        <f t="shared" si="20"/>
        <v>0.43749999999999994</v>
      </c>
      <c r="N18" s="89">
        <f t="shared" si="21"/>
        <v>0.4680555555555555</v>
      </c>
      <c r="O18" s="89">
        <f t="shared" si="22"/>
        <v>0.5097222222222222</v>
      </c>
      <c r="P18" s="89">
        <f t="shared" si="23"/>
        <v>0.5743055555555555</v>
      </c>
      <c r="Q18" s="89">
        <f t="shared" si="24"/>
        <v>0.6</v>
      </c>
      <c r="R18" s="89">
        <f t="shared" si="25"/>
        <v>0.6194444444444444</v>
      </c>
      <c r="S18" s="89">
        <f t="shared" si="2"/>
        <v>0.6888888888888888</v>
      </c>
      <c r="T18" s="89">
        <f t="shared" si="3"/>
        <v>0.7805555555555554</v>
      </c>
      <c r="U18" s="262" t="str">
        <f t="shared" si="0"/>
        <v>-</v>
      </c>
      <c r="V18" s="91" t="s">
        <v>241</v>
      </c>
      <c r="W18" s="80"/>
      <c r="X18" s="86" t="s">
        <v>198</v>
      </c>
      <c r="Y18" s="81" t="s">
        <v>31</v>
      </c>
      <c r="Z18" s="87">
        <v>3.7</v>
      </c>
      <c r="AA18" s="87">
        <v>3.7</v>
      </c>
      <c r="AB18" s="88">
        <f t="shared" si="26"/>
        <v>14.600000000000001</v>
      </c>
      <c r="AC18" s="89">
        <v>0.003472222222222222</v>
      </c>
      <c r="AD18" s="89">
        <v>0.003472222222222222</v>
      </c>
      <c r="AE18" s="89">
        <f t="shared" si="27"/>
        <v>0.017361111111111112</v>
      </c>
      <c r="AF18" s="89">
        <v>0.25</v>
      </c>
      <c r="AG18" s="89">
        <f t="shared" si="28"/>
        <v>0.27083333333333326</v>
      </c>
      <c r="AH18" s="89">
        <f t="shared" si="4"/>
        <v>0.33124999999999993</v>
      </c>
      <c r="AI18" s="89">
        <f t="shared" si="5"/>
        <v>0.37152777777777773</v>
      </c>
      <c r="AJ18" s="89">
        <v>0.3888888888888889</v>
      </c>
      <c r="AK18" s="89">
        <f aca="true" t="shared" si="31" ref="AK18:AK47">AK17+AC18</f>
        <v>0.4513888888888889</v>
      </c>
      <c r="AL18" s="89">
        <f t="shared" si="7"/>
        <v>0.5111111111111111</v>
      </c>
      <c r="AM18" s="89">
        <v>0.5277777777777778</v>
      </c>
      <c r="AN18" s="89">
        <f t="shared" si="8"/>
        <v>0.59375</v>
      </c>
      <c r="AO18" s="89">
        <v>0.6354166666666666</v>
      </c>
      <c r="AP18" s="89">
        <f t="shared" si="9"/>
        <v>0.6597222222222221</v>
      </c>
      <c r="AQ18" s="89">
        <f t="shared" si="10"/>
        <v>0.704861111111111</v>
      </c>
      <c r="AR18" s="89">
        <v>0.7694444444444444</v>
      </c>
      <c r="AS18" s="89">
        <f t="shared" si="11"/>
        <v>0.8576388888888888</v>
      </c>
      <c r="AT18" s="262">
        <f t="shared" si="29"/>
        <v>44.400000000000006</v>
      </c>
      <c r="AU18" s="262">
        <f t="shared" si="30"/>
        <v>44.400000000000006</v>
      </c>
    </row>
    <row r="19" spans="1:47" ht="11.25">
      <c r="A19" s="86" t="s">
        <v>189</v>
      </c>
      <c r="B19" s="81" t="s">
        <v>31</v>
      </c>
      <c r="C19" s="87">
        <v>1.7</v>
      </c>
      <c r="D19" s="88">
        <f t="shared" si="12"/>
        <v>16.2</v>
      </c>
      <c r="E19" s="89">
        <v>0.001388888888888889</v>
      </c>
      <c r="F19" s="89">
        <f t="shared" si="13"/>
        <v>0.018055555555555554</v>
      </c>
      <c r="G19" s="89">
        <f t="shared" si="14"/>
        <v>0.19166666666666662</v>
      </c>
      <c r="H19" s="89">
        <f t="shared" si="15"/>
        <v>0.21944444444444436</v>
      </c>
      <c r="I19" s="89">
        <f t="shared" si="16"/>
        <v>0.2506944444444444</v>
      </c>
      <c r="J19" s="89">
        <f t="shared" si="17"/>
        <v>0.29374999999999996</v>
      </c>
      <c r="K19" s="89">
        <f t="shared" si="18"/>
        <v>0.3305555555555555</v>
      </c>
      <c r="L19" s="89">
        <f t="shared" si="19"/>
        <v>0.3687499999999999</v>
      </c>
      <c r="M19" s="89">
        <f t="shared" si="20"/>
        <v>0.43888888888888883</v>
      </c>
      <c r="N19" s="89">
        <f t="shared" si="21"/>
        <v>0.4694444444444444</v>
      </c>
      <c r="O19" s="89">
        <f t="shared" si="22"/>
        <v>0.5111111111111111</v>
      </c>
      <c r="P19" s="89">
        <f t="shared" si="23"/>
        <v>0.5756944444444444</v>
      </c>
      <c r="Q19" s="89">
        <f t="shared" si="24"/>
        <v>0.6013888888888889</v>
      </c>
      <c r="R19" s="89">
        <f t="shared" si="25"/>
        <v>0.6208333333333332</v>
      </c>
      <c r="S19" s="89">
        <f t="shared" si="2"/>
        <v>0.6902777777777777</v>
      </c>
      <c r="T19" s="89">
        <f t="shared" si="3"/>
        <v>0.7819444444444443</v>
      </c>
      <c r="U19" s="262" t="str">
        <f t="shared" si="0"/>
        <v>-</v>
      </c>
      <c r="V19" s="91"/>
      <c r="W19" s="80"/>
      <c r="X19" s="261" t="s">
        <v>322</v>
      </c>
      <c r="Y19" s="81" t="s">
        <v>31</v>
      </c>
      <c r="Z19" s="87">
        <v>1.3</v>
      </c>
      <c r="AA19" s="87">
        <v>1.3</v>
      </c>
      <c r="AB19" s="88">
        <f t="shared" si="26"/>
        <v>15.900000000000002</v>
      </c>
      <c r="AC19" s="89">
        <v>0.001388888888888889</v>
      </c>
      <c r="AD19" s="89">
        <v>0.001388888888888889</v>
      </c>
      <c r="AE19" s="89">
        <f t="shared" si="27"/>
        <v>0.01875</v>
      </c>
      <c r="AF19" s="89">
        <f>AD19+AF18</f>
        <v>0.2513888888888889</v>
      </c>
      <c r="AG19" s="89">
        <f t="shared" si="28"/>
        <v>0.27222222222222214</v>
      </c>
      <c r="AH19" s="89">
        <f t="shared" si="4"/>
        <v>0.3326388888888888</v>
      </c>
      <c r="AI19" s="89">
        <f t="shared" si="5"/>
        <v>0.3729166666666666</v>
      </c>
      <c r="AJ19" s="89">
        <f>AC19+AJ18</f>
        <v>0.3902777777777778</v>
      </c>
      <c r="AK19" s="89">
        <f t="shared" si="31"/>
        <v>0.4527777777777778</v>
      </c>
      <c r="AL19" s="89">
        <f t="shared" si="7"/>
        <v>0.5125</v>
      </c>
      <c r="AM19" s="89">
        <f>AC19+AM18</f>
        <v>0.5291666666666667</v>
      </c>
      <c r="AN19" s="89">
        <f t="shared" si="8"/>
        <v>0.5951388888888889</v>
      </c>
      <c r="AO19" s="89">
        <f>AC19+AO18</f>
        <v>0.6368055555555555</v>
      </c>
      <c r="AP19" s="89">
        <f t="shared" si="9"/>
        <v>0.661111111111111</v>
      </c>
      <c r="AQ19" s="89">
        <f t="shared" si="10"/>
        <v>0.7062499999999999</v>
      </c>
      <c r="AR19" s="89">
        <v>0.7708333333333334</v>
      </c>
      <c r="AS19" s="89"/>
      <c r="AT19" s="262" t="str">
        <f t="shared" si="29"/>
        <v>-</v>
      </c>
      <c r="AU19" s="262" t="str">
        <f t="shared" si="30"/>
        <v>-</v>
      </c>
    </row>
    <row r="20" spans="1:47" ht="11.25">
      <c r="A20" s="86" t="s">
        <v>190</v>
      </c>
      <c r="B20" s="81" t="s">
        <v>31</v>
      </c>
      <c r="C20" s="87">
        <v>1.2</v>
      </c>
      <c r="D20" s="88">
        <f t="shared" si="12"/>
        <v>17.4</v>
      </c>
      <c r="E20" s="89">
        <v>0.001388888888888889</v>
      </c>
      <c r="F20" s="89">
        <f t="shared" si="13"/>
        <v>0.01944444444444444</v>
      </c>
      <c r="G20" s="89">
        <f t="shared" si="14"/>
        <v>0.1930555555555555</v>
      </c>
      <c r="H20" s="89">
        <f t="shared" si="15"/>
        <v>0.22083333333333324</v>
      </c>
      <c r="I20" s="89">
        <f t="shared" si="16"/>
        <v>0.25208333333333327</v>
      </c>
      <c r="J20" s="89">
        <f t="shared" si="17"/>
        <v>0.29513888888888884</v>
      </c>
      <c r="K20" s="89">
        <f t="shared" si="18"/>
        <v>0.3319444444444444</v>
      </c>
      <c r="L20" s="89">
        <f t="shared" si="19"/>
        <v>0.3701388888888888</v>
      </c>
      <c r="M20" s="89">
        <f t="shared" si="20"/>
        <v>0.4402777777777777</v>
      </c>
      <c r="N20" s="89">
        <f t="shared" si="21"/>
        <v>0.47083333333333327</v>
      </c>
      <c r="O20" s="89">
        <f t="shared" si="22"/>
        <v>0.5125</v>
      </c>
      <c r="P20" s="89">
        <f t="shared" si="23"/>
        <v>0.5770833333333333</v>
      </c>
      <c r="Q20" s="89">
        <f t="shared" si="24"/>
        <v>0.6027777777777777</v>
      </c>
      <c r="R20" s="89">
        <f t="shared" si="25"/>
        <v>0.6222222222222221</v>
      </c>
      <c r="S20" s="89">
        <f t="shared" si="2"/>
        <v>0.6916666666666665</v>
      </c>
      <c r="T20" s="89">
        <f t="shared" si="3"/>
        <v>0.7833333333333332</v>
      </c>
      <c r="U20" s="262" t="str">
        <f t="shared" si="0"/>
        <v>-</v>
      </c>
      <c r="V20" s="91" t="s">
        <v>241</v>
      </c>
      <c r="W20" s="80"/>
      <c r="X20" s="86" t="s">
        <v>197</v>
      </c>
      <c r="Y20" s="81" t="s">
        <v>31</v>
      </c>
      <c r="Z20" s="87">
        <v>0.5</v>
      </c>
      <c r="AA20" s="87">
        <v>0.5</v>
      </c>
      <c r="AB20" s="88">
        <f t="shared" si="26"/>
        <v>16.400000000000002</v>
      </c>
      <c r="AC20" s="89">
        <v>0.0006944444444444445</v>
      </c>
      <c r="AD20" s="89">
        <v>0.0006944444444444445</v>
      </c>
      <c r="AE20" s="89">
        <f t="shared" si="27"/>
        <v>0.019444444444444445</v>
      </c>
      <c r="AF20" s="89">
        <f aca="true" t="shared" si="32" ref="AF20:AF47">AD20+AF19</f>
        <v>0.2520833333333333</v>
      </c>
      <c r="AG20" s="89">
        <f t="shared" si="28"/>
        <v>0.2729166666666666</v>
      </c>
      <c r="AH20" s="89">
        <f t="shared" si="4"/>
        <v>0.33333333333333326</v>
      </c>
      <c r="AI20" s="89">
        <f t="shared" si="5"/>
        <v>0.37361111111111106</v>
      </c>
      <c r="AJ20" s="89">
        <f aca="true" t="shared" si="33" ref="AJ20:AJ47">AC20+AJ19</f>
        <v>0.3909722222222222</v>
      </c>
      <c r="AK20" s="89">
        <f t="shared" si="31"/>
        <v>0.4534722222222222</v>
      </c>
      <c r="AL20" s="89">
        <f t="shared" si="7"/>
        <v>0.5131944444444444</v>
      </c>
      <c r="AM20" s="89">
        <f aca="true" t="shared" si="34" ref="AM20:AM47">AC20+AM19</f>
        <v>0.5298611111111111</v>
      </c>
      <c r="AN20" s="89">
        <f t="shared" si="8"/>
        <v>0.5958333333333333</v>
      </c>
      <c r="AO20" s="89">
        <f aca="true" t="shared" si="35" ref="AO20:AO47">AC20+AO19</f>
        <v>0.6375</v>
      </c>
      <c r="AP20" s="89">
        <f t="shared" si="9"/>
        <v>0.6618055555555554</v>
      </c>
      <c r="AQ20" s="89">
        <f t="shared" si="10"/>
        <v>0.7069444444444444</v>
      </c>
      <c r="AR20" s="89">
        <v>0.7715277777777777</v>
      </c>
      <c r="AS20" s="89">
        <f>AS18+AC20</f>
        <v>0.8583333333333333</v>
      </c>
      <c r="AT20" s="262" t="str">
        <f t="shared" si="29"/>
        <v>-</v>
      </c>
      <c r="AU20" s="262" t="str">
        <f t="shared" si="30"/>
        <v>-</v>
      </c>
    </row>
    <row r="21" spans="1:47" ht="11.25">
      <c r="A21" s="86" t="s">
        <v>191</v>
      </c>
      <c r="B21" s="81" t="s">
        <v>31</v>
      </c>
      <c r="C21" s="87">
        <v>1</v>
      </c>
      <c r="D21" s="88">
        <f t="shared" si="12"/>
        <v>18.4</v>
      </c>
      <c r="E21" s="89">
        <v>0.001388888888888889</v>
      </c>
      <c r="F21" s="89">
        <f t="shared" si="13"/>
        <v>0.02083333333333333</v>
      </c>
      <c r="G21" s="89">
        <f t="shared" si="14"/>
        <v>0.1944444444444444</v>
      </c>
      <c r="H21" s="89">
        <f t="shared" si="15"/>
        <v>0.22222222222222213</v>
      </c>
      <c r="I21" s="89">
        <f t="shared" si="16"/>
        <v>0.25347222222222215</v>
      </c>
      <c r="J21" s="89">
        <f t="shared" si="17"/>
        <v>0.2965277777777777</v>
      </c>
      <c r="K21" s="89">
        <f t="shared" si="18"/>
        <v>0.33333333333333326</v>
      </c>
      <c r="L21" s="89">
        <f t="shared" si="19"/>
        <v>0.3715277777777777</v>
      </c>
      <c r="M21" s="89">
        <f t="shared" si="20"/>
        <v>0.4416666666666666</v>
      </c>
      <c r="N21" s="89">
        <f t="shared" si="21"/>
        <v>0.47222222222222215</v>
      </c>
      <c r="O21" s="89">
        <f t="shared" si="22"/>
        <v>0.5138888888888888</v>
      </c>
      <c r="P21" s="89">
        <f t="shared" si="23"/>
        <v>0.5784722222222222</v>
      </c>
      <c r="Q21" s="89">
        <f t="shared" si="24"/>
        <v>0.6041666666666666</v>
      </c>
      <c r="R21" s="89">
        <f t="shared" si="25"/>
        <v>0.623611111111111</v>
      </c>
      <c r="S21" s="89">
        <f t="shared" si="2"/>
        <v>0.6930555555555554</v>
      </c>
      <c r="T21" s="89">
        <f t="shared" si="3"/>
        <v>0.7847222222222221</v>
      </c>
      <c r="U21" s="262" t="str">
        <f t="shared" si="0"/>
        <v>-</v>
      </c>
      <c r="V21" s="91" t="s">
        <v>241</v>
      </c>
      <c r="W21" s="80"/>
      <c r="X21" s="86" t="s">
        <v>196</v>
      </c>
      <c r="Y21" s="81" t="s">
        <v>32</v>
      </c>
      <c r="Z21" s="87">
        <v>1.7</v>
      </c>
      <c r="AA21" s="87">
        <v>1.7</v>
      </c>
      <c r="AB21" s="88">
        <f t="shared" si="26"/>
        <v>18.1</v>
      </c>
      <c r="AC21" s="89">
        <v>0.001388888888888889</v>
      </c>
      <c r="AD21" s="89">
        <v>0.001388888888888889</v>
      </c>
      <c r="AE21" s="89">
        <f t="shared" si="27"/>
        <v>0.020833333333333332</v>
      </c>
      <c r="AF21" s="89">
        <f t="shared" si="32"/>
        <v>0.2534722222222222</v>
      </c>
      <c r="AG21" s="89">
        <f t="shared" si="28"/>
        <v>0.27430555555555547</v>
      </c>
      <c r="AH21" s="89">
        <f t="shared" si="4"/>
        <v>0.33472222222222214</v>
      </c>
      <c r="AI21" s="89">
        <f t="shared" si="5"/>
        <v>0.37499999999999994</v>
      </c>
      <c r="AJ21" s="89">
        <f t="shared" si="33"/>
        <v>0.3923611111111111</v>
      </c>
      <c r="AK21" s="89">
        <f t="shared" si="31"/>
        <v>0.4548611111111111</v>
      </c>
      <c r="AL21" s="89">
        <f t="shared" si="7"/>
        <v>0.5145833333333333</v>
      </c>
      <c r="AM21" s="89">
        <f t="shared" si="34"/>
        <v>0.53125</v>
      </c>
      <c r="AN21" s="89">
        <f t="shared" si="8"/>
        <v>0.5972222222222222</v>
      </c>
      <c r="AO21" s="89">
        <f t="shared" si="35"/>
        <v>0.6388888888888888</v>
      </c>
      <c r="AP21" s="89">
        <f t="shared" si="9"/>
        <v>0.6631944444444443</v>
      </c>
      <c r="AQ21" s="89">
        <f t="shared" si="10"/>
        <v>0.7083333333333333</v>
      </c>
      <c r="AR21" s="89">
        <v>0.7729166666666666</v>
      </c>
      <c r="AS21" s="89">
        <f>AS20+AC21</f>
        <v>0.8597222222222222</v>
      </c>
      <c r="AT21" s="262" t="str">
        <f t="shared" si="29"/>
        <v>-</v>
      </c>
      <c r="AU21" s="262" t="str">
        <f t="shared" si="30"/>
        <v>-</v>
      </c>
    </row>
    <row r="22" spans="1:47" ht="11.25">
      <c r="A22" s="86" t="s">
        <v>200</v>
      </c>
      <c r="B22" s="81" t="s">
        <v>31</v>
      </c>
      <c r="C22" s="87">
        <v>1.9</v>
      </c>
      <c r="D22" s="88">
        <f t="shared" si="12"/>
        <v>20.299999999999997</v>
      </c>
      <c r="E22" s="89">
        <v>0.0020833333333333333</v>
      </c>
      <c r="F22" s="89">
        <f t="shared" si="13"/>
        <v>0.02291666666666666</v>
      </c>
      <c r="G22" s="89">
        <f t="shared" si="14"/>
        <v>0.19652777777777772</v>
      </c>
      <c r="H22" s="89">
        <f t="shared" si="15"/>
        <v>0.22430555555555545</v>
      </c>
      <c r="I22" s="89">
        <f t="shared" si="16"/>
        <v>0.2555555555555555</v>
      </c>
      <c r="J22" s="89">
        <f t="shared" si="17"/>
        <v>0.29861111111111105</v>
      </c>
      <c r="K22" s="89">
        <f t="shared" si="18"/>
        <v>0.3354166666666666</v>
      </c>
      <c r="L22" s="89">
        <f t="shared" si="19"/>
        <v>0.373611111111111</v>
      </c>
      <c r="M22" s="89">
        <f t="shared" si="20"/>
        <v>0.4437499999999999</v>
      </c>
      <c r="N22" s="89">
        <f t="shared" si="21"/>
        <v>0.4743055555555555</v>
      </c>
      <c r="O22" s="89">
        <f t="shared" si="22"/>
        <v>0.5159722222222222</v>
      </c>
      <c r="P22" s="89">
        <f t="shared" si="23"/>
        <v>0.5805555555555555</v>
      </c>
      <c r="Q22" s="89">
        <f t="shared" si="24"/>
        <v>0.60625</v>
      </c>
      <c r="R22" s="89">
        <f t="shared" si="25"/>
        <v>0.6256944444444443</v>
      </c>
      <c r="S22" s="89">
        <f t="shared" si="2"/>
        <v>0.6951388888888888</v>
      </c>
      <c r="T22" s="89">
        <f t="shared" si="3"/>
        <v>0.7868055555555554</v>
      </c>
      <c r="U22" s="262" t="str">
        <f t="shared" si="0"/>
        <v>-</v>
      </c>
      <c r="V22" s="91" t="s">
        <v>241</v>
      </c>
      <c r="W22" s="80"/>
      <c r="X22" s="86" t="s">
        <v>320</v>
      </c>
      <c r="Y22" s="81" t="s">
        <v>32</v>
      </c>
      <c r="Z22" s="87">
        <v>1.3</v>
      </c>
      <c r="AA22" s="87">
        <v>1.3</v>
      </c>
      <c r="AB22" s="88">
        <f t="shared" si="26"/>
        <v>19.400000000000002</v>
      </c>
      <c r="AC22" s="89">
        <v>0.001388888888888889</v>
      </c>
      <c r="AD22" s="89">
        <v>0.001388888888888889</v>
      </c>
      <c r="AE22" s="89">
        <f t="shared" si="27"/>
        <v>0.02222222222222222</v>
      </c>
      <c r="AF22" s="89">
        <f t="shared" si="32"/>
        <v>0.2548611111111111</v>
      </c>
      <c r="AG22" s="89">
        <f t="shared" si="28"/>
        <v>0.27569444444444435</v>
      </c>
      <c r="AH22" s="89">
        <f t="shared" si="4"/>
        <v>0.336111111111111</v>
      </c>
      <c r="AI22" s="89">
        <f t="shared" si="5"/>
        <v>0.37638888888888883</v>
      </c>
      <c r="AJ22" s="89">
        <f t="shared" si="33"/>
        <v>0.39375</v>
      </c>
      <c r="AK22" s="89">
        <f t="shared" si="31"/>
        <v>0.45625</v>
      </c>
      <c r="AL22" s="89">
        <f t="shared" si="7"/>
        <v>0.5159722222222222</v>
      </c>
      <c r="AM22" s="89">
        <f t="shared" si="34"/>
        <v>0.5326388888888889</v>
      </c>
      <c r="AN22" s="89">
        <f t="shared" si="8"/>
        <v>0.5986111111111111</v>
      </c>
      <c r="AO22" s="89">
        <f t="shared" si="35"/>
        <v>0.6402777777777777</v>
      </c>
      <c r="AP22" s="89">
        <f t="shared" si="9"/>
        <v>0.6645833333333332</v>
      </c>
      <c r="AQ22" s="89">
        <f t="shared" si="10"/>
        <v>0.7097222222222221</v>
      </c>
      <c r="AR22" s="89">
        <v>0.7743055555555555</v>
      </c>
      <c r="AS22" s="89">
        <f>AS21+AC22</f>
        <v>0.861111111111111</v>
      </c>
      <c r="AT22" s="262" t="str">
        <f t="shared" si="29"/>
        <v>-</v>
      </c>
      <c r="AU22" s="262" t="str">
        <f t="shared" si="30"/>
        <v>-</v>
      </c>
    </row>
    <row r="23" spans="1:47" ht="11.25">
      <c r="A23" s="86" t="s">
        <v>192</v>
      </c>
      <c r="B23" s="81" t="s">
        <v>31</v>
      </c>
      <c r="C23" s="87">
        <v>0.7</v>
      </c>
      <c r="D23" s="88">
        <f t="shared" si="12"/>
        <v>20.999999999999996</v>
      </c>
      <c r="E23" s="89">
        <v>0.001388888888888889</v>
      </c>
      <c r="F23" s="89">
        <f t="shared" si="13"/>
        <v>0.02430555555555555</v>
      </c>
      <c r="G23" s="89">
        <f t="shared" si="14"/>
        <v>0.1979166666666666</v>
      </c>
      <c r="H23" s="89">
        <f t="shared" si="15"/>
        <v>0.22569444444444434</v>
      </c>
      <c r="I23" s="89">
        <f t="shared" si="16"/>
        <v>0.25694444444444436</v>
      </c>
      <c r="J23" s="89">
        <f t="shared" si="17"/>
        <v>0.29999999999999993</v>
      </c>
      <c r="K23" s="89">
        <f t="shared" si="18"/>
        <v>0.33680555555555547</v>
      </c>
      <c r="L23" s="89">
        <f t="shared" si="19"/>
        <v>0.3749999999999999</v>
      </c>
      <c r="M23" s="89">
        <f t="shared" si="20"/>
        <v>0.4451388888888888</v>
      </c>
      <c r="N23" s="89">
        <f t="shared" si="21"/>
        <v>0.47569444444444436</v>
      </c>
      <c r="O23" s="89">
        <f t="shared" si="22"/>
        <v>0.517361111111111</v>
      </c>
      <c r="P23" s="89">
        <f t="shared" si="23"/>
        <v>0.5819444444444444</v>
      </c>
      <c r="Q23" s="89">
        <f t="shared" si="24"/>
        <v>0.6076388888888888</v>
      </c>
      <c r="R23" s="89">
        <f t="shared" si="25"/>
        <v>0.6270833333333332</v>
      </c>
      <c r="S23" s="89">
        <f t="shared" si="2"/>
        <v>0.6965277777777776</v>
      </c>
      <c r="T23" s="89">
        <f t="shared" si="3"/>
        <v>0.7881944444444443</v>
      </c>
      <c r="U23" s="262" t="str">
        <f t="shared" si="0"/>
        <v>-</v>
      </c>
      <c r="V23" s="91"/>
      <c r="W23" s="80"/>
      <c r="X23" s="261" t="s">
        <v>316</v>
      </c>
      <c r="Y23" s="81" t="s">
        <v>31</v>
      </c>
      <c r="Z23" s="87">
        <v>0.2</v>
      </c>
      <c r="AA23" s="87">
        <v>0.2</v>
      </c>
      <c r="AB23" s="88">
        <f t="shared" si="26"/>
        <v>19.6</v>
      </c>
      <c r="AC23" s="89">
        <v>0.0006944444444444445</v>
      </c>
      <c r="AD23" s="89">
        <v>0.0006944444444444445</v>
      </c>
      <c r="AE23" s="89">
        <f t="shared" si="27"/>
        <v>0.022916666666666665</v>
      </c>
      <c r="AF23" s="89">
        <f t="shared" si="32"/>
        <v>0.25555555555555554</v>
      </c>
      <c r="AG23" s="89">
        <f t="shared" si="28"/>
        <v>0.2763888888888888</v>
      </c>
      <c r="AH23" s="89">
        <f t="shared" si="4"/>
        <v>0.33680555555555547</v>
      </c>
      <c r="AI23" s="89">
        <f t="shared" si="5"/>
        <v>0.37708333333333327</v>
      </c>
      <c r="AJ23" s="89">
        <f t="shared" si="33"/>
        <v>0.39444444444444443</v>
      </c>
      <c r="AK23" s="89">
        <f t="shared" si="31"/>
        <v>0.45694444444444443</v>
      </c>
      <c r="AL23" s="89">
        <f t="shared" si="7"/>
        <v>0.5166666666666666</v>
      </c>
      <c r="AM23" s="89">
        <f t="shared" si="34"/>
        <v>0.5333333333333333</v>
      </c>
      <c r="AN23" s="89">
        <f t="shared" si="8"/>
        <v>0.5993055555555555</v>
      </c>
      <c r="AO23" s="89">
        <f t="shared" si="35"/>
        <v>0.6409722222222222</v>
      </c>
      <c r="AP23" s="89">
        <f t="shared" si="9"/>
        <v>0.6652777777777776</v>
      </c>
      <c r="AQ23" s="89">
        <f t="shared" si="10"/>
        <v>0.7104166666666666</v>
      </c>
      <c r="AR23" s="89">
        <v>0.775</v>
      </c>
      <c r="AS23" s="89"/>
      <c r="AT23" s="262" t="str">
        <f t="shared" si="29"/>
        <v>-</v>
      </c>
      <c r="AU23" s="262" t="str">
        <f t="shared" si="30"/>
        <v>-</v>
      </c>
    </row>
    <row r="24" spans="1:47" ht="11.25">
      <c r="A24" s="86" t="s">
        <v>193</v>
      </c>
      <c r="B24" s="81" t="s">
        <v>31</v>
      </c>
      <c r="C24" s="87">
        <v>1.7</v>
      </c>
      <c r="D24" s="88">
        <f t="shared" si="12"/>
        <v>22.699999999999996</v>
      </c>
      <c r="E24" s="89">
        <v>0.001388888888888889</v>
      </c>
      <c r="F24" s="89">
        <f t="shared" si="13"/>
        <v>0.025694444444444436</v>
      </c>
      <c r="G24" s="89">
        <f t="shared" si="14"/>
        <v>0.19930555555555549</v>
      </c>
      <c r="H24" s="89">
        <f t="shared" si="15"/>
        <v>0.22708333333333322</v>
      </c>
      <c r="I24" s="89">
        <f t="shared" si="16"/>
        <v>0.25833333333333325</v>
      </c>
      <c r="J24" s="89">
        <f t="shared" si="17"/>
        <v>0.3013888888888888</v>
      </c>
      <c r="K24" s="89">
        <f t="shared" si="18"/>
        <v>0.33819444444444435</v>
      </c>
      <c r="L24" s="89">
        <f t="shared" si="19"/>
        <v>0.3763888888888888</v>
      </c>
      <c r="M24" s="89">
        <f t="shared" si="20"/>
        <v>0.4465277777777777</v>
      </c>
      <c r="N24" s="89">
        <f t="shared" si="21"/>
        <v>0.47708333333333325</v>
      </c>
      <c r="O24" s="89">
        <f t="shared" si="22"/>
        <v>0.5187499999999999</v>
      </c>
      <c r="P24" s="89">
        <f t="shared" si="23"/>
        <v>0.5833333333333333</v>
      </c>
      <c r="Q24" s="89">
        <f t="shared" si="24"/>
        <v>0.6090277777777777</v>
      </c>
      <c r="R24" s="89">
        <f t="shared" si="25"/>
        <v>0.6284722222222221</v>
      </c>
      <c r="S24" s="89">
        <f t="shared" si="2"/>
        <v>0.6979166666666665</v>
      </c>
      <c r="T24" s="89">
        <f t="shared" si="3"/>
        <v>0.7895833333333332</v>
      </c>
      <c r="U24" s="262" t="str">
        <f t="shared" si="0"/>
        <v>-</v>
      </c>
      <c r="V24" s="91" t="s">
        <v>241</v>
      </c>
      <c r="W24" s="80"/>
      <c r="X24" s="86" t="s">
        <v>317</v>
      </c>
      <c r="Y24" s="81" t="s">
        <v>31</v>
      </c>
      <c r="Z24" s="87">
        <v>1.6</v>
      </c>
      <c r="AA24" s="87">
        <v>1.6</v>
      </c>
      <c r="AB24" s="88">
        <f t="shared" si="26"/>
        <v>21.200000000000003</v>
      </c>
      <c r="AC24" s="89">
        <v>0.001388888888888889</v>
      </c>
      <c r="AD24" s="89">
        <v>0.001388888888888889</v>
      </c>
      <c r="AE24" s="89">
        <f t="shared" si="27"/>
        <v>0.024305555555555552</v>
      </c>
      <c r="AF24" s="89">
        <f t="shared" si="32"/>
        <v>0.2569444444444444</v>
      </c>
      <c r="AG24" s="89">
        <f t="shared" si="28"/>
        <v>0.2777777777777777</v>
      </c>
      <c r="AH24" s="89">
        <f t="shared" si="4"/>
        <v>0.33819444444444435</v>
      </c>
      <c r="AI24" s="89">
        <f t="shared" si="5"/>
        <v>0.37847222222222215</v>
      </c>
      <c r="AJ24" s="89">
        <f t="shared" si="33"/>
        <v>0.3958333333333333</v>
      </c>
      <c r="AK24" s="89">
        <f t="shared" si="31"/>
        <v>0.4583333333333333</v>
      </c>
      <c r="AL24" s="89">
        <f t="shared" si="7"/>
        <v>0.5180555555555555</v>
      </c>
      <c r="AM24" s="89">
        <f t="shared" si="34"/>
        <v>0.5347222222222222</v>
      </c>
      <c r="AN24" s="89">
        <f t="shared" si="8"/>
        <v>0.6006944444444444</v>
      </c>
      <c r="AO24" s="89">
        <f t="shared" si="35"/>
        <v>0.642361111111111</v>
      </c>
      <c r="AP24" s="89">
        <f t="shared" si="9"/>
        <v>0.6666666666666665</v>
      </c>
      <c r="AQ24" s="89">
        <f t="shared" si="10"/>
        <v>0.7118055555555555</v>
      </c>
      <c r="AR24" s="89">
        <v>0.7763888888888888</v>
      </c>
      <c r="AS24" s="89">
        <f>AS22+AC24</f>
        <v>0.8624999999999999</v>
      </c>
      <c r="AT24" s="262" t="str">
        <f t="shared" si="29"/>
        <v>-</v>
      </c>
      <c r="AU24" s="262" t="str">
        <f t="shared" si="30"/>
        <v>-</v>
      </c>
    </row>
    <row r="25" spans="1:47" ht="11.25">
      <c r="A25" s="86" t="s">
        <v>203</v>
      </c>
      <c r="B25" s="81" t="s">
        <v>32</v>
      </c>
      <c r="C25" s="87">
        <v>1.5</v>
      </c>
      <c r="D25" s="88">
        <f t="shared" si="12"/>
        <v>24.199999999999996</v>
      </c>
      <c r="E25" s="89">
        <v>0.001388888888888889</v>
      </c>
      <c r="F25" s="89">
        <f t="shared" si="13"/>
        <v>0.027083333333333324</v>
      </c>
      <c r="G25" s="89">
        <f t="shared" si="14"/>
        <v>0.20069444444444437</v>
      </c>
      <c r="H25" s="89">
        <f t="shared" si="15"/>
        <v>0.2284722222222221</v>
      </c>
      <c r="I25" s="89">
        <f t="shared" si="16"/>
        <v>0.25972222222222213</v>
      </c>
      <c r="J25" s="89">
        <f t="shared" si="17"/>
        <v>0.3027777777777777</v>
      </c>
      <c r="K25" s="89">
        <f t="shared" si="18"/>
        <v>0.33958333333333324</v>
      </c>
      <c r="L25" s="89">
        <f t="shared" si="19"/>
        <v>0.37777777777777766</v>
      </c>
      <c r="M25" s="89">
        <f t="shared" si="20"/>
        <v>0.4479166666666666</v>
      </c>
      <c r="N25" s="89">
        <f t="shared" si="21"/>
        <v>0.47847222222222213</v>
      </c>
      <c r="O25" s="89">
        <f t="shared" si="22"/>
        <v>0.5201388888888888</v>
      </c>
      <c r="P25" s="89">
        <f t="shared" si="23"/>
        <v>0.5847222222222221</v>
      </c>
      <c r="Q25" s="89">
        <f t="shared" si="24"/>
        <v>0.6104166666666666</v>
      </c>
      <c r="R25" s="89">
        <f t="shared" si="25"/>
        <v>0.629861111111111</v>
      </c>
      <c r="S25" s="89">
        <f t="shared" si="2"/>
        <v>0.6993055555555554</v>
      </c>
      <c r="T25" s="89">
        <f t="shared" si="3"/>
        <v>0.7909722222222221</v>
      </c>
      <c r="U25" s="262" t="str">
        <f t="shared" si="0"/>
        <v>-</v>
      </c>
      <c r="V25" s="91" t="s">
        <v>241</v>
      </c>
      <c r="W25" s="80"/>
      <c r="X25" s="86" t="s">
        <v>319</v>
      </c>
      <c r="Y25" s="81" t="s">
        <v>202</v>
      </c>
      <c r="Z25" s="87">
        <v>1.4</v>
      </c>
      <c r="AA25" s="87">
        <v>1.4</v>
      </c>
      <c r="AB25" s="88">
        <f t="shared" si="26"/>
        <v>22.6</v>
      </c>
      <c r="AC25" s="89">
        <v>0.0020833333333333333</v>
      </c>
      <c r="AD25" s="89">
        <v>0.0020833333333333333</v>
      </c>
      <c r="AE25" s="89">
        <f t="shared" si="27"/>
        <v>0.026388888888888885</v>
      </c>
      <c r="AF25" s="89">
        <f t="shared" si="32"/>
        <v>0.25902777777777775</v>
      </c>
      <c r="AG25" s="89">
        <f t="shared" si="28"/>
        <v>0.279861111111111</v>
      </c>
      <c r="AH25" s="89">
        <f t="shared" si="4"/>
        <v>0.3402777777777777</v>
      </c>
      <c r="AI25" s="89">
        <f t="shared" si="5"/>
        <v>0.3805555555555555</v>
      </c>
      <c r="AJ25" s="89">
        <f t="shared" si="33"/>
        <v>0.39791666666666664</v>
      </c>
      <c r="AK25" s="89">
        <f t="shared" si="31"/>
        <v>0.46041666666666664</v>
      </c>
      <c r="AL25" s="89">
        <f t="shared" si="7"/>
        <v>0.5201388888888888</v>
      </c>
      <c r="AM25" s="89">
        <f t="shared" si="34"/>
        <v>0.5368055555555555</v>
      </c>
      <c r="AN25" s="89">
        <f t="shared" si="8"/>
        <v>0.6027777777777777</v>
      </c>
      <c r="AO25" s="89">
        <f t="shared" si="35"/>
        <v>0.6444444444444444</v>
      </c>
      <c r="AP25" s="89">
        <f t="shared" si="9"/>
        <v>0.6687499999999998</v>
      </c>
      <c r="AQ25" s="89">
        <f t="shared" si="10"/>
        <v>0.7138888888888888</v>
      </c>
      <c r="AR25" s="89">
        <v>0.7784722222222221</v>
      </c>
      <c r="AS25" s="89">
        <f aca="true" t="shared" si="36" ref="AS25:AS47">AS24+AC25</f>
        <v>0.8645833333333333</v>
      </c>
      <c r="AT25" s="262" t="str">
        <f t="shared" si="29"/>
        <v>-</v>
      </c>
      <c r="AU25" s="262" t="str">
        <f t="shared" si="30"/>
        <v>-</v>
      </c>
    </row>
    <row r="26" spans="1:47" ht="11.25">
      <c r="A26" s="86" t="s">
        <v>204</v>
      </c>
      <c r="B26" s="81" t="s">
        <v>32</v>
      </c>
      <c r="C26" s="87">
        <v>2</v>
      </c>
      <c r="D26" s="88">
        <f t="shared" si="12"/>
        <v>26.199999999999996</v>
      </c>
      <c r="E26" s="89">
        <v>0.0020833333333333333</v>
      </c>
      <c r="F26" s="89">
        <f t="shared" si="13"/>
        <v>0.029166666666666657</v>
      </c>
      <c r="G26" s="89">
        <f t="shared" si="14"/>
        <v>0.2027777777777777</v>
      </c>
      <c r="H26" s="89">
        <f t="shared" si="15"/>
        <v>0.23055555555555543</v>
      </c>
      <c r="I26" s="89">
        <f t="shared" si="16"/>
        <v>0.26180555555555546</v>
      </c>
      <c r="J26" s="89">
        <f t="shared" si="17"/>
        <v>0.304861111111111</v>
      </c>
      <c r="K26" s="89">
        <f t="shared" si="18"/>
        <v>0.34166666666666656</v>
      </c>
      <c r="L26" s="89">
        <f t="shared" si="19"/>
        <v>0.379861111111111</v>
      </c>
      <c r="M26" s="89">
        <f t="shared" si="20"/>
        <v>0.4499999999999999</v>
      </c>
      <c r="N26" s="89">
        <f t="shared" si="21"/>
        <v>0.48055555555555546</v>
      </c>
      <c r="O26" s="89">
        <f t="shared" si="22"/>
        <v>0.5222222222222221</v>
      </c>
      <c r="P26" s="89">
        <f t="shared" si="23"/>
        <v>0.5868055555555555</v>
      </c>
      <c r="Q26" s="89">
        <f t="shared" si="24"/>
        <v>0.6124999999999999</v>
      </c>
      <c r="R26" s="89">
        <f t="shared" si="25"/>
        <v>0.6319444444444443</v>
      </c>
      <c r="S26" s="89">
        <f t="shared" si="2"/>
        <v>0.7013888888888887</v>
      </c>
      <c r="T26" s="89">
        <f t="shared" si="3"/>
        <v>0.7930555555555554</v>
      </c>
      <c r="U26" s="262" t="str">
        <f t="shared" si="0"/>
        <v>-</v>
      </c>
      <c r="V26" s="91" t="s">
        <v>241</v>
      </c>
      <c r="W26" s="80"/>
      <c r="X26" s="86" t="s">
        <v>218</v>
      </c>
      <c r="Y26" s="81" t="s">
        <v>31</v>
      </c>
      <c r="Z26" s="87">
        <v>1</v>
      </c>
      <c r="AA26" s="87">
        <v>1</v>
      </c>
      <c r="AB26" s="88">
        <f t="shared" si="26"/>
        <v>23.6</v>
      </c>
      <c r="AC26" s="89">
        <v>0.001388888888888889</v>
      </c>
      <c r="AD26" s="89">
        <v>0.001388888888888889</v>
      </c>
      <c r="AE26" s="89">
        <f t="shared" si="27"/>
        <v>0.027777777777777773</v>
      </c>
      <c r="AF26" s="89">
        <f t="shared" si="32"/>
        <v>0.26041666666666663</v>
      </c>
      <c r="AG26" s="89">
        <f t="shared" si="28"/>
        <v>0.2812499999999999</v>
      </c>
      <c r="AH26" s="89">
        <f t="shared" si="4"/>
        <v>0.34166666666666656</v>
      </c>
      <c r="AI26" s="89">
        <f t="shared" si="5"/>
        <v>0.38194444444444436</v>
      </c>
      <c r="AJ26" s="89">
        <f t="shared" si="33"/>
        <v>0.3993055555555555</v>
      </c>
      <c r="AK26" s="89">
        <f t="shared" si="31"/>
        <v>0.4618055555555555</v>
      </c>
      <c r="AL26" s="89">
        <f t="shared" si="7"/>
        <v>0.5215277777777777</v>
      </c>
      <c r="AM26" s="89">
        <f t="shared" si="34"/>
        <v>0.5381944444444444</v>
      </c>
      <c r="AN26" s="89">
        <f t="shared" si="8"/>
        <v>0.6041666666666666</v>
      </c>
      <c r="AO26" s="89">
        <f t="shared" si="35"/>
        <v>0.6458333333333333</v>
      </c>
      <c r="AP26" s="89">
        <f t="shared" si="9"/>
        <v>0.6701388888888887</v>
      </c>
      <c r="AQ26" s="89">
        <f t="shared" si="10"/>
        <v>0.7152777777777777</v>
      </c>
      <c r="AR26" s="89">
        <v>0.779861111111111</v>
      </c>
      <c r="AS26" s="89">
        <f t="shared" si="36"/>
        <v>0.8659722222222221</v>
      </c>
      <c r="AT26" s="262" t="str">
        <f t="shared" si="29"/>
        <v>-</v>
      </c>
      <c r="AU26" s="262" t="str">
        <f t="shared" si="30"/>
        <v>-</v>
      </c>
    </row>
    <row r="27" spans="1:47" ht="11.25">
      <c r="A27" s="86" t="s">
        <v>194</v>
      </c>
      <c r="B27" s="81" t="s">
        <v>202</v>
      </c>
      <c r="C27" s="87">
        <v>3.1</v>
      </c>
      <c r="D27" s="88">
        <f t="shared" si="12"/>
        <v>29.299999999999997</v>
      </c>
      <c r="E27" s="89">
        <v>0.003472222222222222</v>
      </c>
      <c r="F27" s="89">
        <f t="shared" si="13"/>
        <v>0.03263888888888888</v>
      </c>
      <c r="G27" s="89">
        <f t="shared" si="14"/>
        <v>0.2062499999999999</v>
      </c>
      <c r="H27" s="89">
        <f t="shared" si="15"/>
        <v>0.23402777777777764</v>
      </c>
      <c r="I27" s="89">
        <f t="shared" si="16"/>
        <v>0.26527777777777767</v>
      </c>
      <c r="J27" s="89">
        <f t="shared" si="17"/>
        <v>0.30833333333333324</v>
      </c>
      <c r="K27" s="89">
        <f t="shared" si="18"/>
        <v>0.3451388888888888</v>
      </c>
      <c r="L27" s="89">
        <f t="shared" si="19"/>
        <v>0.3833333333333332</v>
      </c>
      <c r="M27" s="89">
        <f t="shared" si="20"/>
        <v>0.4534722222222221</v>
      </c>
      <c r="N27" s="89">
        <f t="shared" si="21"/>
        <v>0.48402777777777767</v>
      </c>
      <c r="O27" s="89">
        <f t="shared" si="22"/>
        <v>0.5256944444444444</v>
      </c>
      <c r="P27" s="89">
        <f t="shared" si="23"/>
        <v>0.5902777777777777</v>
      </c>
      <c r="Q27" s="89">
        <f t="shared" si="24"/>
        <v>0.6159722222222221</v>
      </c>
      <c r="R27" s="89">
        <f t="shared" si="25"/>
        <v>0.6354166666666665</v>
      </c>
      <c r="S27" s="89">
        <f t="shared" si="2"/>
        <v>0.7048611111111109</v>
      </c>
      <c r="T27" s="89">
        <f t="shared" si="3"/>
        <v>0.7965277777777776</v>
      </c>
      <c r="U27" s="262">
        <f t="shared" si="0"/>
        <v>37.2</v>
      </c>
      <c r="V27" s="91" t="s">
        <v>241</v>
      </c>
      <c r="W27" s="80"/>
      <c r="X27" s="86" t="s">
        <v>318</v>
      </c>
      <c r="Y27" s="81" t="s">
        <v>202</v>
      </c>
      <c r="Z27" s="87">
        <v>3.3</v>
      </c>
      <c r="AA27" s="87">
        <v>3.3</v>
      </c>
      <c r="AB27" s="88">
        <f t="shared" si="26"/>
        <v>26.900000000000002</v>
      </c>
      <c r="AC27" s="89">
        <v>0.003472222222222222</v>
      </c>
      <c r="AD27" s="89">
        <v>0.003472222222222222</v>
      </c>
      <c r="AE27" s="89">
        <f t="shared" si="27"/>
        <v>0.031249999999999993</v>
      </c>
      <c r="AF27" s="89">
        <f t="shared" si="32"/>
        <v>0.26388888888888884</v>
      </c>
      <c r="AG27" s="89">
        <f t="shared" si="28"/>
        <v>0.2847222222222221</v>
      </c>
      <c r="AH27" s="89">
        <f t="shared" si="4"/>
        <v>0.3451388888888888</v>
      </c>
      <c r="AI27" s="89">
        <f t="shared" si="5"/>
        <v>0.3854166666666666</v>
      </c>
      <c r="AJ27" s="89">
        <f t="shared" si="33"/>
        <v>0.40277777777777773</v>
      </c>
      <c r="AK27" s="89">
        <f t="shared" si="31"/>
        <v>0.46527777777777773</v>
      </c>
      <c r="AL27" s="89">
        <f t="shared" si="7"/>
        <v>0.5249999999999999</v>
      </c>
      <c r="AM27" s="89">
        <f t="shared" si="34"/>
        <v>0.5416666666666666</v>
      </c>
      <c r="AN27" s="89">
        <f t="shared" si="8"/>
        <v>0.6076388888888888</v>
      </c>
      <c r="AO27" s="89">
        <f t="shared" si="35"/>
        <v>0.6493055555555555</v>
      </c>
      <c r="AP27" s="89">
        <f t="shared" si="9"/>
        <v>0.6736111111111109</v>
      </c>
      <c r="AQ27" s="89">
        <f t="shared" si="10"/>
        <v>0.7187499999999999</v>
      </c>
      <c r="AR27" s="89">
        <v>0.7833333333333332</v>
      </c>
      <c r="AS27" s="89">
        <f t="shared" si="36"/>
        <v>0.8694444444444444</v>
      </c>
      <c r="AT27" s="262">
        <f t="shared" si="29"/>
        <v>39.6</v>
      </c>
      <c r="AU27" s="262">
        <f t="shared" si="30"/>
        <v>39.6</v>
      </c>
    </row>
    <row r="28" spans="1:47" ht="11.25">
      <c r="A28" s="86" t="s">
        <v>219</v>
      </c>
      <c r="B28" s="81" t="s">
        <v>31</v>
      </c>
      <c r="C28" s="87">
        <v>3.3</v>
      </c>
      <c r="D28" s="88">
        <f t="shared" si="12"/>
        <v>32.599999999999994</v>
      </c>
      <c r="E28" s="89">
        <v>0.003472222222222222</v>
      </c>
      <c r="F28" s="89">
        <f t="shared" si="13"/>
        <v>0.0361111111111111</v>
      </c>
      <c r="G28" s="89">
        <f t="shared" si="14"/>
        <v>0.20972222222222212</v>
      </c>
      <c r="H28" s="89">
        <f t="shared" si="15"/>
        <v>0.23749999999999985</v>
      </c>
      <c r="I28" s="89">
        <f t="shared" si="16"/>
        <v>0.2687499999999999</v>
      </c>
      <c r="J28" s="89">
        <f t="shared" si="17"/>
        <v>0.31180555555555545</v>
      </c>
      <c r="K28" s="89">
        <f t="shared" si="18"/>
        <v>0.348611111111111</v>
      </c>
      <c r="L28" s="89">
        <f t="shared" si="19"/>
        <v>0.3868055555555554</v>
      </c>
      <c r="M28" s="89">
        <f t="shared" si="20"/>
        <v>0.4569444444444443</v>
      </c>
      <c r="N28" s="89">
        <f t="shared" si="21"/>
        <v>0.4874999999999999</v>
      </c>
      <c r="O28" s="89">
        <f t="shared" si="22"/>
        <v>0.5291666666666666</v>
      </c>
      <c r="P28" s="89">
        <f t="shared" si="23"/>
        <v>0.5937499999999999</v>
      </c>
      <c r="Q28" s="89">
        <f t="shared" si="24"/>
        <v>0.6194444444444444</v>
      </c>
      <c r="R28" s="89">
        <f t="shared" si="25"/>
        <v>0.6388888888888887</v>
      </c>
      <c r="S28" s="89">
        <f t="shared" si="2"/>
        <v>0.7083333333333331</v>
      </c>
      <c r="T28" s="89">
        <f t="shared" si="3"/>
        <v>0.7999999999999998</v>
      </c>
      <c r="U28" s="262">
        <f t="shared" si="0"/>
        <v>39.6</v>
      </c>
      <c r="V28" s="91" t="s">
        <v>241</v>
      </c>
      <c r="W28" s="80"/>
      <c r="X28" s="86" t="s">
        <v>222</v>
      </c>
      <c r="Y28" s="81" t="s">
        <v>32</v>
      </c>
      <c r="Z28" s="87">
        <v>3.1</v>
      </c>
      <c r="AA28" s="87">
        <v>3.1</v>
      </c>
      <c r="AB28" s="88">
        <f t="shared" si="26"/>
        <v>30.000000000000004</v>
      </c>
      <c r="AC28" s="89">
        <v>0.003472222222222222</v>
      </c>
      <c r="AD28" s="89">
        <v>0.003472222222222222</v>
      </c>
      <c r="AE28" s="89">
        <f t="shared" si="27"/>
        <v>0.03472222222222222</v>
      </c>
      <c r="AF28" s="89">
        <f t="shared" si="32"/>
        <v>0.26736111111111105</v>
      </c>
      <c r="AG28" s="89">
        <f t="shared" si="28"/>
        <v>0.2881944444444443</v>
      </c>
      <c r="AH28" s="89">
        <f t="shared" si="4"/>
        <v>0.348611111111111</v>
      </c>
      <c r="AI28" s="89">
        <f t="shared" si="5"/>
        <v>0.3888888888888888</v>
      </c>
      <c r="AJ28" s="89">
        <f t="shared" si="33"/>
        <v>0.40624999999999994</v>
      </c>
      <c r="AK28" s="89">
        <f t="shared" si="31"/>
        <v>0.46874999999999994</v>
      </c>
      <c r="AL28" s="89">
        <f t="shared" si="7"/>
        <v>0.5284722222222221</v>
      </c>
      <c r="AM28" s="89">
        <f t="shared" si="34"/>
        <v>0.5451388888888888</v>
      </c>
      <c r="AN28" s="89">
        <f t="shared" si="8"/>
        <v>0.611111111111111</v>
      </c>
      <c r="AO28" s="89">
        <f t="shared" si="35"/>
        <v>0.6527777777777777</v>
      </c>
      <c r="AP28" s="89">
        <f t="shared" si="9"/>
        <v>0.6770833333333331</v>
      </c>
      <c r="AQ28" s="89">
        <f t="shared" si="10"/>
        <v>0.7222222222222221</v>
      </c>
      <c r="AR28" s="89">
        <v>0.7868055555555554</v>
      </c>
      <c r="AS28" s="89">
        <f t="shared" si="36"/>
        <v>0.8729166666666666</v>
      </c>
      <c r="AT28" s="262">
        <f t="shared" si="29"/>
        <v>37.2</v>
      </c>
      <c r="AU28" s="262">
        <f t="shared" si="30"/>
        <v>37.2</v>
      </c>
    </row>
    <row r="29" spans="1:47" ht="11.25">
      <c r="A29" s="86" t="s">
        <v>220</v>
      </c>
      <c r="B29" s="81" t="s">
        <v>202</v>
      </c>
      <c r="C29" s="87">
        <v>1</v>
      </c>
      <c r="D29" s="88">
        <f t="shared" si="12"/>
        <v>33.599999999999994</v>
      </c>
      <c r="E29" s="89">
        <v>0.001388888888888889</v>
      </c>
      <c r="F29" s="89">
        <f t="shared" si="13"/>
        <v>0.03749999999999999</v>
      </c>
      <c r="G29" s="89">
        <f t="shared" si="14"/>
        <v>0.211111111111111</v>
      </c>
      <c r="H29" s="89">
        <f t="shared" si="15"/>
        <v>0.23888888888888873</v>
      </c>
      <c r="I29" s="89">
        <f t="shared" si="16"/>
        <v>0.27013888888888876</v>
      </c>
      <c r="J29" s="89">
        <f t="shared" si="17"/>
        <v>0.31319444444444433</v>
      </c>
      <c r="K29" s="89">
        <f t="shared" si="18"/>
        <v>0.34999999999999987</v>
      </c>
      <c r="L29" s="89">
        <f t="shared" si="19"/>
        <v>0.3881944444444443</v>
      </c>
      <c r="M29" s="89">
        <f t="shared" si="20"/>
        <v>0.4583333333333332</v>
      </c>
      <c r="N29" s="89">
        <f t="shared" si="21"/>
        <v>0.48888888888888876</v>
      </c>
      <c r="O29" s="89">
        <f t="shared" si="22"/>
        <v>0.5305555555555554</v>
      </c>
      <c r="P29" s="89">
        <f t="shared" si="23"/>
        <v>0.5951388888888888</v>
      </c>
      <c r="Q29" s="89">
        <f t="shared" si="24"/>
        <v>0.6208333333333332</v>
      </c>
      <c r="R29" s="89">
        <f t="shared" si="25"/>
        <v>0.6402777777777776</v>
      </c>
      <c r="S29" s="89">
        <f t="shared" si="2"/>
        <v>0.709722222222222</v>
      </c>
      <c r="T29" s="89">
        <f t="shared" si="3"/>
        <v>0.8013888888888887</v>
      </c>
      <c r="U29" s="262" t="str">
        <f t="shared" si="0"/>
        <v>-</v>
      </c>
      <c r="V29" s="91">
        <v>37.2</v>
      </c>
      <c r="W29" s="80"/>
      <c r="X29" s="86" t="s">
        <v>223</v>
      </c>
      <c r="Y29" s="81" t="s">
        <v>32</v>
      </c>
      <c r="Z29" s="87">
        <v>1.8</v>
      </c>
      <c r="AA29" s="87">
        <v>1.8</v>
      </c>
      <c r="AB29" s="88">
        <f t="shared" si="26"/>
        <v>31.800000000000004</v>
      </c>
      <c r="AC29" s="89">
        <v>0.0020833333333333333</v>
      </c>
      <c r="AD29" s="89">
        <v>0.0020833333333333333</v>
      </c>
      <c r="AE29" s="89">
        <f t="shared" si="27"/>
        <v>0.03680555555555555</v>
      </c>
      <c r="AF29" s="89">
        <f t="shared" si="32"/>
        <v>0.2694444444444444</v>
      </c>
      <c r="AG29" s="89">
        <f t="shared" si="28"/>
        <v>0.29027777777777763</v>
      </c>
      <c r="AH29" s="89">
        <f t="shared" si="4"/>
        <v>0.3506944444444443</v>
      </c>
      <c r="AI29" s="89">
        <f t="shared" si="5"/>
        <v>0.3909722222222221</v>
      </c>
      <c r="AJ29" s="89">
        <f t="shared" si="33"/>
        <v>0.40833333333333327</v>
      </c>
      <c r="AK29" s="89">
        <f t="shared" si="31"/>
        <v>0.47083333333333327</v>
      </c>
      <c r="AL29" s="89">
        <f t="shared" si="7"/>
        <v>0.5305555555555554</v>
      </c>
      <c r="AM29" s="89">
        <f t="shared" si="34"/>
        <v>0.5472222222222222</v>
      </c>
      <c r="AN29" s="89">
        <f t="shared" si="8"/>
        <v>0.6131944444444444</v>
      </c>
      <c r="AO29" s="89">
        <f t="shared" si="35"/>
        <v>0.654861111111111</v>
      </c>
      <c r="AP29" s="89">
        <f t="shared" si="9"/>
        <v>0.6791666666666665</v>
      </c>
      <c r="AQ29" s="89">
        <f t="shared" si="10"/>
        <v>0.7243055555555554</v>
      </c>
      <c r="AR29" s="89">
        <v>0.7888888888888888</v>
      </c>
      <c r="AS29" s="89">
        <f t="shared" si="36"/>
        <v>0.8749999999999999</v>
      </c>
      <c r="AT29" s="262" t="str">
        <f t="shared" si="29"/>
        <v>-</v>
      </c>
      <c r="AU29" s="262" t="str">
        <f t="shared" si="30"/>
        <v>-</v>
      </c>
    </row>
    <row r="30" spans="1:47" ht="11.25">
      <c r="A30" s="86" t="s">
        <v>199</v>
      </c>
      <c r="B30" s="81" t="s">
        <v>31</v>
      </c>
      <c r="C30" s="87">
        <v>1.4</v>
      </c>
      <c r="D30" s="88">
        <f t="shared" si="12"/>
        <v>34.99999999999999</v>
      </c>
      <c r="E30" s="89">
        <v>0.0020833333333333333</v>
      </c>
      <c r="F30" s="89">
        <f t="shared" si="13"/>
        <v>0.039583333333333325</v>
      </c>
      <c r="G30" s="89">
        <f t="shared" si="14"/>
        <v>0.21319444444444433</v>
      </c>
      <c r="H30" s="89">
        <f t="shared" si="15"/>
        <v>0.24097222222222206</v>
      </c>
      <c r="I30" s="89">
        <f t="shared" si="16"/>
        <v>0.2722222222222221</v>
      </c>
      <c r="J30" s="89">
        <f t="shared" si="17"/>
        <v>0.31527777777777766</v>
      </c>
      <c r="K30" s="89">
        <f t="shared" si="18"/>
        <v>0.3520833333333332</v>
      </c>
      <c r="L30" s="89">
        <f t="shared" si="19"/>
        <v>0.3902777777777776</v>
      </c>
      <c r="M30" s="89">
        <f t="shared" si="20"/>
        <v>0.46041666666666653</v>
      </c>
      <c r="N30" s="89">
        <f t="shared" si="21"/>
        <v>0.4909722222222221</v>
      </c>
      <c r="O30" s="89">
        <f t="shared" si="22"/>
        <v>0.5326388888888888</v>
      </c>
      <c r="P30" s="89">
        <f t="shared" si="23"/>
        <v>0.5972222222222221</v>
      </c>
      <c r="Q30" s="89">
        <f t="shared" si="24"/>
        <v>0.6229166666666666</v>
      </c>
      <c r="R30" s="89">
        <f t="shared" si="25"/>
        <v>0.6423611111111109</v>
      </c>
      <c r="S30" s="89">
        <f t="shared" si="2"/>
        <v>0.7118055555555554</v>
      </c>
      <c r="T30" s="89">
        <f t="shared" si="3"/>
        <v>0.803472222222222</v>
      </c>
      <c r="U30" s="262" t="str">
        <f t="shared" si="0"/>
        <v>-</v>
      </c>
      <c r="V30" s="91">
        <v>39.6</v>
      </c>
      <c r="W30" s="80"/>
      <c r="X30" s="86" t="s">
        <v>193</v>
      </c>
      <c r="Y30" s="81" t="s">
        <v>31</v>
      </c>
      <c r="Z30" s="87">
        <v>1.6</v>
      </c>
      <c r="AA30" s="87">
        <v>1.6</v>
      </c>
      <c r="AB30" s="88">
        <f t="shared" si="26"/>
        <v>33.400000000000006</v>
      </c>
      <c r="AC30" s="89">
        <v>0.0020833333333333333</v>
      </c>
      <c r="AD30" s="89">
        <v>0.0020833333333333333</v>
      </c>
      <c r="AE30" s="89">
        <f t="shared" si="27"/>
        <v>0.03888888888888888</v>
      </c>
      <c r="AF30" s="89">
        <f t="shared" si="32"/>
        <v>0.2715277777777777</v>
      </c>
      <c r="AG30" s="89">
        <f t="shared" si="28"/>
        <v>0.29236111111111096</v>
      </c>
      <c r="AH30" s="89">
        <f t="shared" si="4"/>
        <v>0.35277777777777763</v>
      </c>
      <c r="AI30" s="89">
        <f t="shared" si="5"/>
        <v>0.39305555555555544</v>
      </c>
      <c r="AJ30" s="89">
        <f t="shared" si="33"/>
        <v>0.4104166666666666</v>
      </c>
      <c r="AK30" s="89">
        <f t="shared" si="31"/>
        <v>0.4729166666666666</v>
      </c>
      <c r="AL30" s="89">
        <f t="shared" si="7"/>
        <v>0.5326388888888888</v>
      </c>
      <c r="AM30" s="89">
        <f t="shared" si="34"/>
        <v>0.5493055555555555</v>
      </c>
      <c r="AN30" s="89">
        <f t="shared" si="8"/>
        <v>0.6152777777777777</v>
      </c>
      <c r="AO30" s="89">
        <f t="shared" si="35"/>
        <v>0.6569444444444443</v>
      </c>
      <c r="AP30" s="89">
        <f t="shared" si="9"/>
        <v>0.6812499999999998</v>
      </c>
      <c r="AQ30" s="89">
        <f t="shared" si="10"/>
        <v>0.7263888888888888</v>
      </c>
      <c r="AR30" s="89">
        <v>0.7909722222222221</v>
      </c>
      <c r="AS30" s="89">
        <f t="shared" si="36"/>
        <v>0.8770833333333332</v>
      </c>
      <c r="AT30" s="262" t="str">
        <f t="shared" si="29"/>
        <v>-</v>
      </c>
      <c r="AU30" s="262" t="str">
        <f t="shared" si="30"/>
        <v>-</v>
      </c>
    </row>
    <row r="31" spans="1:47" ht="11.25">
      <c r="A31" s="86" t="s">
        <v>195</v>
      </c>
      <c r="B31" s="81" t="s">
        <v>31</v>
      </c>
      <c r="C31" s="87">
        <v>1.6</v>
      </c>
      <c r="D31" s="88">
        <f t="shared" si="12"/>
        <v>36.599999999999994</v>
      </c>
      <c r="E31" s="89">
        <v>0.0020833333333333333</v>
      </c>
      <c r="F31" s="89">
        <f t="shared" si="13"/>
        <v>0.04166666666666666</v>
      </c>
      <c r="G31" s="89">
        <f t="shared" si="14"/>
        <v>0.21527777777777765</v>
      </c>
      <c r="H31" s="89">
        <f t="shared" si="15"/>
        <v>0.24305555555555539</v>
      </c>
      <c r="I31" s="89">
        <f t="shared" si="16"/>
        <v>0.2743055555555554</v>
      </c>
      <c r="J31" s="89">
        <f t="shared" si="17"/>
        <v>0.317361111111111</v>
      </c>
      <c r="K31" s="89">
        <f t="shared" si="18"/>
        <v>0.3541666666666665</v>
      </c>
      <c r="L31" s="89">
        <f t="shared" si="19"/>
        <v>0.39236111111111094</v>
      </c>
      <c r="M31" s="89">
        <f t="shared" si="20"/>
        <v>0.46249999999999986</v>
      </c>
      <c r="N31" s="89">
        <f t="shared" si="21"/>
        <v>0.4930555555555554</v>
      </c>
      <c r="O31" s="89">
        <f t="shared" si="22"/>
        <v>0.5347222222222221</v>
      </c>
      <c r="P31" s="89">
        <f t="shared" si="23"/>
        <v>0.5993055555555554</v>
      </c>
      <c r="Q31" s="89">
        <f t="shared" si="24"/>
        <v>0.6249999999999999</v>
      </c>
      <c r="R31" s="89">
        <f t="shared" si="25"/>
        <v>0.6444444444444443</v>
      </c>
      <c r="S31" s="89">
        <f t="shared" si="2"/>
        <v>0.7138888888888887</v>
      </c>
      <c r="T31" s="89">
        <f t="shared" si="3"/>
        <v>0.8055555555555554</v>
      </c>
      <c r="U31" s="262" t="str">
        <f t="shared" si="0"/>
        <v>-</v>
      </c>
      <c r="V31" s="91" t="s">
        <v>241</v>
      </c>
      <c r="W31" s="80"/>
      <c r="X31" s="86" t="s">
        <v>224</v>
      </c>
      <c r="Y31" s="81" t="s">
        <v>31</v>
      </c>
      <c r="Z31" s="87">
        <v>1.8</v>
      </c>
      <c r="AA31" s="87">
        <v>1.8</v>
      </c>
      <c r="AB31" s="88">
        <f t="shared" si="26"/>
        <v>35.2</v>
      </c>
      <c r="AC31" s="89">
        <v>0.001388888888888889</v>
      </c>
      <c r="AD31" s="89">
        <v>0.001388888888888889</v>
      </c>
      <c r="AE31" s="89">
        <f t="shared" si="27"/>
        <v>0.04027777777777777</v>
      </c>
      <c r="AF31" s="89">
        <f t="shared" si="32"/>
        <v>0.2729166666666666</v>
      </c>
      <c r="AG31" s="89">
        <f t="shared" si="28"/>
        <v>0.29374999999999984</v>
      </c>
      <c r="AH31" s="89">
        <f t="shared" si="4"/>
        <v>0.3541666666666665</v>
      </c>
      <c r="AI31" s="89">
        <f t="shared" si="5"/>
        <v>0.3944444444444443</v>
      </c>
      <c r="AJ31" s="89">
        <f t="shared" si="33"/>
        <v>0.4118055555555555</v>
      </c>
      <c r="AK31" s="89">
        <f t="shared" si="31"/>
        <v>0.4743055555555555</v>
      </c>
      <c r="AL31" s="89">
        <f t="shared" si="7"/>
        <v>0.5340277777777777</v>
      </c>
      <c r="AM31" s="89">
        <f t="shared" si="34"/>
        <v>0.5506944444444444</v>
      </c>
      <c r="AN31" s="89">
        <f t="shared" si="8"/>
        <v>0.6166666666666666</v>
      </c>
      <c r="AO31" s="89">
        <f t="shared" si="35"/>
        <v>0.6583333333333332</v>
      </c>
      <c r="AP31" s="89">
        <f t="shared" si="9"/>
        <v>0.6826388888888887</v>
      </c>
      <c r="AQ31" s="89">
        <f t="shared" si="10"/>
        <v>0.7277777777777776</v>
      </c>
      <c r="AR31" s="89">
        <v>0.792361111111111</v>
      </c>
      <c r="AS31" s="89">
        <f t="shared" si="36"/>
        <v>0.8784722222222221</v>
      </c>
      <c r="AT31" s="262" t="str">
        <f t="shared" si="29"/>
        <v>-</v>
      </c>
      <c r="AU31" s="262" t="str">
        <f t="shared" si="30"/>
        <v>-</v>
      </c>
    </row>
    <row r="32" spans="1:47" ht="11.25">
      <c r="A32" s="86" t="s">
        <v>196</v>
      </c>
      <c r="B32" s="81" t="s">
        <v>32</v>
      </c>
      <c r="C32" s="87">
        <v>1.4</v>
      </c>
      <c r="D32" s="88">
        <f t="shared" si="12"/>
        <v>37.99999999999999</v>
      </c>
      <c r="E32" s="89">
        <v>0.001388888888888889</v>
      </c>
      <c r="F32" s="89">
        <f t="shared" si="13"/>
        <v>0.04305555555555555</v>
      </c>
      <c r="G32" s="89">
        <f t="shared" si="14"/>
        <v>0.21666666666666654</v>
      </c>
      <c r="H32" s="89">
        <f t="shared" si="15"/>
        <v>0.24444444444444427</v>
      </c>
      <c r="I32" s="89">
        <f t="shared" si="16"/>
        <v>0.2756944444444443</v>
      </c>
      <c r="J32" s="89">
        <f t="shared" si="17"/>
        <v>0.31874999999999987</v>
      </c>
      <c r="K32" s="89">
        <f t="shared" si="18"/>
        <v>0.3555555555555554</v>
      </c>
      <c r="L32" s="89">
        <f t="shared" si="19"/>
        <v>0.3937499999999998</v>
      </c>
      <c r="M32" s="89">
        <f t="shared" si="20"/>
        <v>0.46388888888888874</v>
      </c>
      <c r="N32" s="89">
        <f t="shared" si="21"/>
        <v>0.4944444444444443</v>
      </c>
      <c r="O32" s="89">
        <f t="shared" si="22"/>
        <v>0.536111111111111</v>
      </c>
      <c r="P32" s="89">
        <f t="shared" si="23"/>
        <v>0.6006944444444443</v>
      </c>
      <c r="Q32" s="89">
        <f t="shared" si="24"/>
        <v>0.6263888888888888</v>
      </c>
      <c r="R32" s="89">
        <f t="shared" si="25"/>
        <v>0.6458333333333331</v>
      </c>
      <c r="S32" s="89">
        <f t="shared" si="2"/>
        <v>0.7152777777777776</v>
      </c>
      <c r="T32" s="89">
        <f t="shared" si="3"/>
        <v>0.8069444444444442</v>
      </c>
      <c r="U32" s="262" t="str">
        <f t="shared" si="0"/>
        <v>-</v>
      </c>
      <c r="V32" s="91" t="s">
        <v>241</v>
      </c>
      <c r="W32" s="80"/>
      <c r="X32" s="86" t="s">
        <v>200</v>
      </c>
      <c r="Y32" s="81" t="s">
        <v>31</v>
      </c>
      <c r="Z32" s="87">
        <v>0.6</v>
      </c>
      <c r="AA32" s="87">
        <v>0.6</v>
      </c>
      <c r="AB32" s="88">
        <f t="shared" si="26"/>
        <v>35.800000000000004</v>
      </c>
      <c r="AC32" s="89">
        <v>0.0006944444444444445</v>
      </c>
      <c r="AD32" s="89">
        <v>0.0006944444444444445</v>
      </c>
      <c r="AE32" s="89">
        <f t="shared" si="27"/>
        <v>0.040972222222222215</v>
      </c>
      <c r="AF32" s="89">
        <f t="shared" si="32"/>
        <v>0.273611111111111</v>
      </c>
      <c r="AG32" s="89">
        <f t="shared" si="28"/>
        <v>0.2944444444444443</v>
      </c>
      <c r="AH32" s="89">
        <f t="shared" si="4"/>
        <v>0.35486111111111096</v>
      </c>
      <c r="AI32" s="89">
        <f t="shared" si="5"/>
        <v>0.39513888888888876</v>
      </c>
      <c r="AJ32" s="89">
        <f t="shared" si="33"/>
        <v>0.4124999999999999</v>
      </c>
      <c r="AK32" s="89">
        <f t="shared" si="31"/>
        <v>0.4749999999999999</v>
      </c>
      <c r="AL32" s="89">
        <f t="shared" si="7"/>
        <v>0.5347222222222221</v>
      </c>
      <c r="AM32" s="89">
        <f t="shared" si="34"/>
        <v>0.5513888888888888</v>
      </c>
      <c r="AN32" s="89">
        <f t="shared" si="8"/>
        <v>0.617361111111111</v>
      </c>
      <c r="AO32" s="89">
        <f t="shared" si="35"/>
        <v>0.6590277777777777</v>
      </c>
      <c r="AP32" s="89">
        <f t="shared" si="9"/>
        <v>0.6833333333333331</v>
      </c>
      <c r="AQ32" s="89">
        <f t="shared" si="10"/>
        <v>0.7284722222222221</v>
      </c>
      <c r="AR32" s="89">
        <v>0.7930555555555554</v>
      </c>
      <c r="AS32" s="89">
        <f t="shared" si="36"/>
        <v>0.8791666666666665</v>
      </c>
      <c r="AT32" s="262" t="str">
        <f t="shared" si="29"/>
        <v>-</v>
      </c>
      <c r="AU32" s="262" t="str">
        <f t="shared" si="30"/>
        <v>-</v>
      </c>
    </row>
    <row r="33" spans="1:47" ht="11.25">
      <c r="A33" s="86" t="s">
        <v>197</v>
      </c>
      <c r="B33" s="81" t="s">
        <v>31</v>
      </c>
      <c r="C33" s="87">
        <v>1.8</v>
      </c>
      <c r="D33" s="88">
        <f t="shared" si="12"/>
        <v>39.79999999999999</v>
      </c>
      <c r="E33" s="89">
        <v>0.0020833333333333333</v>
      </c>
      <c r="F33" s="89">
        <f t="shared" si="13"/>
        <v>0.04513888888888888</v>
      </c>
      <c r="G33" s="89">
        <f t="shared" si="14"/>
        <v>0.21874999999999986</v>
      </c>
      <c r="H33" s="89">
        <f t="shared" si="15"/>
        <v>0.2465277777777776</v>
      </c>
      <c r="I33" s="89">
        <f t="shared" si="16"/>
        <v>0.2777777777777776</v>
      </c>
      <c r="J33" s="89">
        <f t="shared" si="17"/>
        <v>0.3208333333333332</v>
      </c>
      <c r="K33" s="89">
        <f t="shared" si="18"/>
        <v>0.35763888888888873</v>
      </c>
      <c r="L33" s="89">
        <f t="shared" si="19"/>
        <v>0.39583333333333315</v>
      </c>
      <c r="M33" s="89">
        <f t="shared" si="20"/>
        <v>0.46597222222222207</v>
      </c>
      <c r="N33" s="89">
        <f t="shared" si="21"/>
        <v>0.4965277777777776</v>
      </c>
      <c r="O33" s="89">
        <f t="shared" si="22"/>
        <v>0.5381944444444443</v>
      </c>
      <c r="P33" s="89">
        <f t="shared" si="23"/>
        <v>0.6027777777777776</v>
      </c>
      <c r="Q33" s="89">
        <f t="shared" si="24"/>
        <v>0.6284722222222221</v>
      </c>
      <c r="R33" s="89">
        <f t="shared" si="25"/>
        <v>0.6479166666666665</v>
      </c>
      <c r="S33" s="89">
        <f t="shared" si="2"/>
        <v>0.7173611111111109</v>
      </c>
      <c r="T33" s="89">
        <f t="shared" si="3"/>
        <v>0.8090277777777776</v>
      </c>
      <c r="U33" s="262" t="str">
        <f t="shared" si="0"/>
        <v>-</v>
      </c>
      <c r="V33" s="91" t="s">
        <v>241</v>
      </c>
      <c r="W33" s="80"/>
      <c r="X33" s="86" t="s">
        <v>191</v>
      </c>
      <c r="Y33" s="81" t="s">
        <v>31</v>
      </c>
      <c r="Z33" s="87">
        <v>2</v>
      </c>
      <c r="AA33" s="87">
        <v>2</v>
      </c>
      <c r="AB33" s="88">
        <f t="shared" si="26"/>
        <v>37.800000000000004</v>
      </c>
      <c r="AC33" s="89">
        <v>0.0020833333333333333</v>
      </c>
      <c r="AD33" s="89">
        <v>0.0020833333333333333</v>
      </c>
      <c r="AE33" s="89">
        <f t="shared" si="27"/>
        <v>0.04305555555555555</v>
      </c>
      <c r="AF33" s="89">
        <f t="shared" si="32"/>
        <v>0.27569444444444435</v>
      </c>
      <c r="AG33" s="89">
        <f t="shared" si="28"/>
        <v>0.2965277777777776</v>
      </c>
      <c r="AH33" s="89">
        <f t="shared" si="4"/>
        <v>0.3569444444444443</v>
      </c>
      <c r="AI33" s="89">
        <f t="shared" si="5"/>
        <v>0.3972222222222221</v>
      </c>
      <c r="AJ33" s="89">
        <f t="shared" si="33"/>
        <v>0.41458333333333325</v>
      </c>
      <c r="AK33" s="89">
        <f t="shared" si="31"/>
        <v>0.47708333333333325</v>
      </c>
      <c r="AL33" s="89">
        <f t="shared" si="7"/>
        <v>0.5368055555555554</v>
      </c>
      <c r="AM33" s="89">
        <f t="shared" si="34"/>
        <v>0.5534722222222221</v>
      </c>
      <c r="AN33" s="89">
        <f t="shared" si="8"/>
        <v>0.6194444444444444</v>
      </c>
      <c r="AO33" s="89">
        <f t="shared" si="35"/>
        <v>0.661111111111111</v>
      </c>
      <c r="AP33" s="89">
        <f t="shared" si="9"/>
        <v>0.6854166666666665</v>
      </c>
      <c r="AQ33" s="89">
        <f t="shared" si="10"/>
        <v>0.7305555555555554</v>
      </c>
      <c r="AR33" s="89">
        <v>0.7951388888888887</v>
      </c>
      <c r="AS33" s="89">
        <f t="shared" si="36"/>
        <v>0.8812499999999999</v>
      </c>
      <c r="AT33" s="262" t="str">
        <f t="shared" si="29"/>
        <v>-</v>
      </c>
      <c r="AU33" s="262" t="str">
        <f t="shared" si="30"/>
        <v>-</v>
      </c>
    </row>
    <row r="34" spans="1:47" ht="11.25">
      <c r="A34" s="86" t="s">
        <v>322</v>
      </c>
      <c r="B34" s="81" t="s">
        <v>31</v>
      </c>
      <c r="C34" s="87">
        <v>0.5</v>
      </c>
      <c r="D34" s="88">
        <f t="shared" si="12"/>
        <v>40.29999999999999</v>
      </c>
      <c r="E34" s="89">
        <v>0.0006944444444444445</v>
      </c>
      <c r="F34" s="89">
        <f t="shared" si="13"/>
        <v>0.04583333333333332</v>
      </c>
      <c r="G34" s="89">
        <f t="shared" si="14"/>
        <v>0.2194444444444443</v>
      </c>
      <c r="H34" s="89"/>
      <c r="I34" s="89">
        <f t="shared" si="16"/>
        <v>0.27847222222222207</v>
      </c>
      <c r="J34" s="89">
        <f t="shared" si="17"/>
        <v>0.32152777777777763</v>
      </c>
      <c r="K34" s="89"/>
      <c r="L34" s="89">
        <f t="shared" si="19"/>
        <v>0.3965277777777776</v>
      </c>
      <c r="M34" s="89">
        <f t="shared" si="20"/>
        <v>0.4666666666666665</v>
      </c>
      <c r="N34" s="89"/>
      <c r="O34" s="89">
        <f t="shared" si="22"/>
        <v>0.5388888888888888</v>
      </c>
      <c r="P34" s="89">
        <f t="shared" si="23"/>
        <v>0.6034722222222221</v>
      </c>
      <c r="Q34" s="89"/>
      <c r="R34" s="89">
        <f t="shared" si="25"/>
        <v>0.6486111111111109</v>
      </c>
      <c r="S34" s="89">
        <f t="shared" si="2"/>
        <v>0.7180555555555553</v>
      </c>
      <c r="T34" s="89"/>
      <c r="U34" s="262" t="str">
        <f t="shared" si="0"/>
        <v>-</v>
      </c>
      <c r="V34" s="91" t="s">
        <v>241</v>
      </c>
      <c r="W34" s="80"/>
      <c r="X34" s="86" t="s">
        <v>190</v>
      </c>
      <c r="Y34" s="81" t="s">
        <v>31</v>
      </c>
      <c r="Z34" s="87">
        <v>0.9</v>
      </c>
      <c r="AA34" s="87">
        <v>0.9</v>
      </c>
      <c r="AB34" s="88">
        <f t="shared" si="26"/>
        <v>38.7</v>
      </c>
      <c r="AC34" s="89">
        <v>0.001388888888888889</v>
      </c>
      <c r="AD34" s="89">
        <v>0.001388888888888889</v>
      </c>
      <c r="AE34" s="89">
        <f t="shared" si="27"/>
        <v>0.04444444444444444</v>
      </c>
      <c r="AF34" s="89">
        <f t="shared" si="32"/>
        <v>0.27708333333333324</v>
      </c>
      <c r="AG34" s="89">
        <f t="shared" si="28"/>
        <v>0.2979166666666665</v>
      </c>
      <c r="AH34" s="89">
        <f t="shared" si="4"/>
        <v>0.35833333333333317</v>
      </c>
      <c r="AI34" s="89">
        <f t="shared" si="5"/>
        <v>0.39861111111111097</v>
      </c>
      <c r="AJ34" s="89">
        <f t="shared" si="33"/>
        <v>0.41597222222222213</v>
      </c>
      <c r="AK34" s="89">
        <f t="shared" si="31"/>
        <v>0.47847222222222213</v>
      </c>
      <c r="AL34" s="89">
        <f t="shared" si="7"/>
        <v>0.5381944444444443</v>
      </c>
      <c r="AM34" s="89">
        <f t="shared" si="34"/>
        <v>0.554861111111111</v>
      </c>
      <c r="AN34" s="89">
        <f t="shared" si="8"/>
        <v>0.6208333333333332</v>
      </c>
      <c r="AO34" s="89">
        <f t="shared" si="35"/>
        <v>0.6624999999999999</v>
      </c>
      <c r="AP34" s="89">
        <f t="shared" si="9"/>
        <v>0.6868055555555553</v>
      </c>
      <c r="AQ34" s="89">
        <f t="shared" si="10"/>
        <v>0.7319444444444443</v>
      </c>
      <c r="AR34" s="89">
        <v>0.7965277777777776</v>
      </c>
      <c r="AS34" s="89">
        <f t="shared" si="36"/>
        <v>0.8826388888888888</v>
      </c>
      <c r="AT34" s="262" t="str">
        <f t="shared" si="29"/>
        <v>-</v>
      </c>
      <c r="AU34" s="262" t="str">
        <f t="shared" si="30"/>
        <v>-</v>
      </c>
    </row>
    <row r="35" spans="1:47" ht="11.25">
      <c r="A35" s="86" t="s">
        <v>198</v>
      </c>
      <c r="B35" s="81" t="s">
        <v>31</v>
      </c>
      <c r="C35" s="87">
        <v>1.3</v>
      </c>
      <c r="D35" s="88">
        <f t="shared" si="12"/>
        <v>41.59999999999999</v>
      </c>
      <c r="E35" s="89">
        <v>0.001388888888888889</v>
      </c>
      <c r="F35" s="89">
        <f t="shared" si="13"/>
        <v>0.047222222222222214</v>
      </c>
      <c r="G35" s="89">
        <f t="shared" si="14"/>
        <v>0.2208333333333332</v>
      </c>
      <c r="H35" s="89"/>
      <c r="I35" s="89">
        <f t="shared" si="16"/>
        <v>0.27986111111111095</v>
      </c>
      <c r="J35" s="89">
        <f t="shared" si="17"/>
        <v>0.3229166666666665</v>
      </c>
      <c r="K35" s="89"/>
      <c r="L35" s="89">
        <f t="shared" si="19"/>
        <v>0.3979166666666665</v>
      </c>
      <c r="M35" s="89">
        <f t="shared" si="20"/>
        <v>0.4680555555555554</v>
      </c>
      <c r="N35" s="89"/>
      <c r="O35" s="89">
        <f t="shared" si="22"/>
        <v>0.5402777777777776</v>
      </c>
      <c r="P35" s="89">
        <f t="shared" si="23"/>
        <v>0.604861111111111</v>
      </c>
      <c r="Q35" s="89"/>
      <c r="R35" s="89">
        <f t="shared" si="25"/>
        <v>0.6499999999999998</v>
      </c>
      <c r="S35" s="89">
        <f t="shared" si="2"/>
        <v>0.7194444444444442</v>
      </c>
      <c r="T35" s="89">
        <f>T33+E35</f>
        <v>0.8104166666666665</v>
      </c>
      <c r="U35" s="262" t="str">
        <f t="shared" si="0"/>
        <v>-</v>
      </c>
      <c r="V35" s="91" t="s">
        <v>241</v>
      </c>
      <c r="W35" s="80"/>
      <c r="X35" s="86" t="s">
        <v>189</v>
      </c>
      <c r="Y35" s="81" t="s">
        <v>31</v>
      </c>
      <c r="Z35" s="87">
        <v>1.2</v>
      </c>
      <c r="AA35" s="87">
        <v>1.2</v>
      </c>
      <c r="AB35" s="88">
        <f t="shared" si="26"/>
        <v>39.900000000000006</v>
      </c>
      <c r="AC35" s="89">
        <v>0.001388888888888889</v>
      </c>
      <c r="AD35" s="89">
        <v>0.001388888888888889</v>
      </c>
      <c r="AE35" s="89">
        <f t="shared" si="27"/>
        <v>0.04583333333333333</v>
      </c>
      <c r="AF35" s="89">
        <f t="shared" si="32"/>
        <v>0.2784722222222221</v>
      </c>
      <c r="AG35" s="89">
        <f t="shared" si="28"/>
        <v>0.2993055555555554</v>
      </c>
      <c r="AH35" s="89">
        <f t="shared" si="4"/>
        <v>0.35972222222222205</v>
      </c>
      <c r="AI35" s="89">
        <f t="shared" si="5"/>
        <v>0.39999999999999986</v>
      </c>
      <c r="AJ35" s="89">
        <f t="shared" si="33"/>
        <v>0.417361111111111</v>
      </c>
      <c r="AK35" s="89">
        <f t="shared" si="31"/>
        <v>0.479861111111111</v>
      </c>
      <c r="AL35" s="89">
        <f t="shared" si="7"/>
        <v>0.5395833333333332</v>
      </c>
      <c r="AM35" s="89">
        <f t="shared" si="34"/>
        <v>0.5562499999999999</v>
      </c>
      <c r="AN35" s="89">
        <f t="shared" si="8"/>
        <v>0.6222222222222221</v>
      </c>
      <c r="AO35" s="89">
        <f t="shared" si="35"/>
        <v>0.6638888888888888</v>
      </c>
      <c r="AP35" s="89">
        <f t="shared" si="9"/>
        <v>0.6881944444444442</v>
      </c>
      <c r="AQ35" s="89">
        <f t="shared" si="10"/>
        <v>0.7333333333333332</v>
      </c>
      <c r="AR35" s="89">
        <v>0.7979166666666665</v>
      </c>
      <c r="AS35" s="89">
        <f t="shared" si="36"/>
        <v>0.8840277777777776</v>
      </c>
      <c r="AT35" s="262" t="str">
        <f t="shared" si="29"/>
        <v>-</v>
      </c>
      <c r="AU35" s="262" t="str">
        <f t="shared" si="30"/>
        <v>-</v>
      </c>
    </row>
    <row r="36" spans="1:47" ht="11.25">
      <c r="A36" s="86" t="s">
        <v>314</v>
      </c>
      <c r="B36" s="81" t="s">
        <v>32</v>
      </c>
      <c r="C36" s="87">
        <v>3.7</v>
      </c>
      <c r="D36" s="88">
        <f t="shared" si="12"/>
        <v>45.29999999999999</v>
      </c>
      <c r="E36" s="89">
        <v>0.003472222222222222</v>
      </c>
      <c r="F36" s="89">
        <f t="shared" si="13"/>
        <v>0.05069444444444444</v>
      </c>
      <c r="G36" s="89">
        <f t="shared" si="14"/>
        <v>0.2243055555555554</v>
      </c>
      <c r="H36" s="89"/>
      <c r="I36" s="89">
        <f t="shared" si="16"/>
        <v>0.28333333333333316</v>
      </c>
      <c r="J36" s="89">
        <f t="shared" si="17"/>
        <v>0.32638888888888873</v>
      </c>
      <c r="K36" s="89"/>
      <c r="L36" s="89">
        <f t="shared" si="19"/>
        <v>0.4013888888888887</v>
      </c>
      <c r="M36" s="89">
        <f t="shared" si="20"/>
        <v>0.4715277777777776</v>
      </c>
      <c r="N36" s="89"/>
      <c r="O36" s="89">
        <f t="shared" si="22"/>
        <v>0.5437499999999998</v>
      </c>
      <c r="P36" s="89">
        <f t="shared" si="23"/>
        <v>0.6083333333333332</v>
      </c>
      <c r="Q36" s="89"/>
      <c r="R36" s="89">
        <f t="shared" si="25"/>
        <v>0.653472222222222</v>
      </c>
      <c r="S36" s="89">
        <f t="shared" si="2"/>
        <v>0.7229166666666664</v>
      </c>
      <c r="T36" s="89">
        <f aca="true" t="shared" si="37" ref="T36:T44">T35+E36</f>
        <v>0.8138888888888887</v>
      </c>
      <c r="U36" s="262">
        <f t="shared" si="0"/>
        <v>44.400000000000006</v>
      </c>
      <c r="V36" s="91" t="s">
        <v>241</v>
      </c>
      <c r="W36" s="80"/>
      <c r="X36" s="86" t="s">
        <v>225</v>
      </c>
      <c r="Y36" s="81" t="s">
        <v>31</v>
      </c>
      <c r="Z36" s="87">
        <v>1.7</v>
      </c>
      <c r="AA36" s="87">
        <v>1.7</v>
      </c>
      <c r="AB36" s="88">
        <f t="shared" si="26"/>
        <v>41.60000000000001</v>
      </c>
      <c r="AC36" s="89">
        <v>0.001388888888888889</v>
      </c>
      <c r="AD36" s="89">
        <v>0.001388888888888889</v>
      </c>
      <c r="AE36" s="89">
        <f t="shared" si="27"/>
        <v>0.04722222222222222</v>
      </c>
      <c r="AF36" s="89">
        <f t="shared" si="32"/>
        <v>0.279861111111111</v>
      </c>
      <c r="AG36" s="89">
        <f t="shared" si="28"/>
        <v>0.30069444444444426</v>
      </c>
      <c r="AH36" s="89">
        <f t="shared" si="4"/>
        <v>0.36111111111111094</v>
      </c>
      <c r="AI36" s="89">
        <f t="shared" si="5"/>
        <v>0.40138888888888874</v>
      </c>
      <c r="AJ36" s="89">
        <f t="shared" si="33"/>
        <v>0.4187499999999999</v>
      </c>
      <c r="AK36" s="89">
        <f t="shared" si="31"/>
        <v>0.4812499999999999</v>
      </c>
      <c r="AL36" s="89">
        <f t="shared" si="7"/>
        <v>0.5409722222222221</v>
      </c>
      <c r="AM36" s="89">
        <f t="shared" si="34"/>
        <v>0.5576388888888888</v>
      </c>
      <c r="AN36" s="89">
        <f t="shared" si="8"/>
        <v>0.623611111111111</v>
      </c>
      <c r="AO36" s="89">
        <f t="shared" si="35"/>
        <v>0.6652777777777776</v>
      </c>
      <c r="AP36" s="89">
        <f t="shared" si="9"/>
        <v>0.6895833333333331</v>
      </c>
      <c r="AQ36" s="89">
        <f t="shared" si="10"/>
        <v>0.734722222222222</v>
      </c>
      <c r="AR36" s="89">
        <v>0.7993055555555554</v>
      </c>
      <c r="AS36" s="89">
        <f t="shared" si="36"/>
        <v>0.8854166666666665</v>
      </c>
      <c r="AT36" s="262" t="str">
        <f t="shared" si="29"/>
        <v>-</v>
      </c>
      <c r="AU36" s="262" t="str">
        <f t="shared" si="30"/>
        <v>-</v>
      </c>
    </row>
    <row r="37" spans="1:47" ht="11.25">
      <c r="A37" s="86" t="s">
        <v>250</v>
      </c>
      <c r="B37" s="81" t="s">
        <v>31</v>
      </c>
      <c r="C37" s="87">
        <v>2.1</v>
      </c>
      <c r="D37" s="88">
        <f t="shared" si="12"/>
        <v>47.39999999999999</v>
      </c>
      <c r="E37" s="89">
        <v>0.0020833333333333333</v>
      </c>
      <c r="F37" s="89">
        <f t="shared" si="13"/>
        <v>0.05277777777777777</v>
      </c>
      <c r="G37" s="89">
        <f t="shared" si="14"/>
        <v>0.22638888888888872</v>
      </c>
      <c r="H37" s="89"/>
      <c r="I37" s="89">
        <f t="shared" si="16"/>
        <v>0.2854166666666665</v>
      </c>
      <c r="J37" s="89">
        <f t="shared" si="17"/>
        <v>0.32847222222222205</v>
      </c>
      <c r="K37" s="89"/>
      <c r="L37" s="89">
        <f t="shared" si="19"/>
        <v>0.403472222222222</v>
      </c>
      <c r="M37" s="89">
        <f t="shared" si="20"/>
        <v>0.4736111111111109</v>
      </c>
      <c r="N37" s="89"/>
      <c r="O37" s="89">
        <f t="shared" si="22"/>
        <v>0.5458333333333332</v>
      </c>
      <c r="P37" s="89">
        <f t="shared" si="23"/>
        <v>0.6104166666666665</v>
      </c>
      <c r="Q37" s="89"/>
      <c r="R37" s="89">
        <f t="shared" si="25"/>
        <v>0.6555555555555553</v>
      </c>
      <c r="S37" s="89">
        <f t="shared" si="2"/>
        <v>0.7249999999999998</v>
      </c>
      <c r="T37" s="89">
        <f t="shared" si="37"/>
        <v>0.815972222222222</v>
      </c>
      <c r="U37" s="262" t="str">
        <f t="shared" si="0"/>
        <v>-</v>
      </c>
      <c r="V37" s="91">
        <v>44.400000000000006</v>
      </c>
      <c r="W37" s="80"/>
      <c r="X37" s="86" t="s">
        <v>264</v>
      </c>
      <c r="Y37" s="81" t="s">
        <v>40</v>
      </c>
      <c r="Z37" s="87">
        <v>0.8</v>
      </c>
      <c r="AA37" s="87">
        <v>0.8</v>
      </c>
      <c r="AB37" s="88">
        <f t="shared" si="26"/>
        <v>42.400000000000006</v>
      </c>
      <c r="AC37" s="89">
        <v>0.001388888888888889</v>
      </c>
      <c r="AD37" s="89">
        <v>0.001388888888888889</v>
      </c>
      <c r="AE37" s="89">
        <f t="shared" si="27"/>
        <v>0.04861111111111111</v>
      </c>
      <c r="AF37" s="89">
        <f t="shared" si="32"/>
        <v>0.2812499999999999</v>
      </c>
      <c r="AG37" s="89">
        <f t="shared" si="28"/>
        <v>0.30208333333333315</v>
      </c>
      <c r="AH37" s="89">
        <f t="shared" si="4"/>
        <v>0.3624999999999998</v>
      </c>
      <c r="AI37" s="89">
        <f t="shared" si="5"/>
        <v>0.4027777777777776</v>
      </c>
      <c r="AJ37" s="89">
        <f t="shared" si="33"/>
        <v>0.4201388888888888</v>
      </c>
      <c r="AK37" s="89">
        <f t="shared" si="31"/>
        <v>0.4826388888888888</v>
      </c>
      <c r="AL37" s="89">
        <f t="shared" si="7"/>
        <v>0.542361111111111</v>
      </c>
      <c r="AM37" s="89">
        <f t="shared" si="34"/>
        <v>0.5590277777777777</v>
      </c>
      <c r="AN37" s="89">
        <f t="shared" si="8"/>
        <v>0.6249999999999999</v>
      </c>
      <c r="AO37" s="89">
        <f t="shared" si="35"/>
        <v>0.6666666666666665</v>
      </c>
      <c r="AP37" s="89">
        <f t="shared" si="9"/>
        <v>0.690972222222222</v>
      </c>
      <c r="AQ37" s="89">
        <f t="shared" si="10"/>
        <v>0.7361111111111109</v>
      </c>
      <c r="AR37" s="89">
        <v>0.8006944444444443</v>
      </c>
      <c r="AS37" s="89">
        <f t="shared" si="36"/>
        <v>0.8868055555555554</v>
      </c>
      <c r="AT37" s="262" t="str">
        <f t="shared" si="29"/>
        <v>-</v>
      </c>
      <c r="AU37" s="262" t="str">
        <f t="shared" si="30"/>
        <v>-</v>
      </c>
    </row>
    <row r="38" spans="1:47" ht="11.25">
      <c r="A38" s="86" t="s">
        <v>251</v>
      </c>
      <c r="B38" s="81" t="s">
        <v>31</v>
      </c>
      <c r="C38" s="87">
        <v>1.9</v>
      </c>
      <c r="D38" s="88">
        <f t="shared" si="12"/>
        <v>49.29999999999999</v>
      </c>
      <c r="E38" s="89">
        <v>0.0020833333333333333</v>
      </c>
      <c r="F38" s="89">
        <f t="shared" si="13"/>
        <v>0.054861111111111104</v>
      </c>
      <c r="G38" s="89">
        <f t="shared" si="14"/>
        <v>0.22847222222222205</v>
      </c>
      <c r="H38" s="89"/>
      <c r="I38" s="89">
        <f t="shared" si="16"/>
        <v>0.2874999999999998</v>
      </c>
      <c r="J38" s="89">
        <f t="shared" si="17"/>
        <v>0.3305555555555554</v>
      </c>
      <c r="K38" s="89"/>
      <c r="L38" s="89">
        <f t="shared" si="19"/>
        <v>0.40555555555555534</v>
      </c>
      <c r="M38" s="89">
        <f t="shared" si="20"/>
        <v>0.47569444444444425</v>
      </c>
      <c r="N38" s="89"/>
      <c r="O38" s="89">
        <f t="shared" si="22"/>
        <v>0.5479166666666665</v>
      </c>
      <c r="P38" s="89">
        <f t="shared" si="23"/>
        <v>0.6124999999999998</v>
      </c>
      <c r="Q38" s="89"/>
      <c r="R38" s="89">
        <f t="shared" si="25"/>
        <v>0.6576388888888887</v>
      </c>
      <c r="S38" s="89">
        <f t="shared" si="2"/>
        <v>0.7270833333333331</v>
      </c>
      <c r="T38" s="89">
        <f t="shared" si="37"/>
        <v>0.8180555555555553</v>
      </c>
      <c r="U38" s="262" t="str">
        <f t="shared" si="0"/>
        <v>-</v>
      </c>
      <c r="V38" s="91" t="s">
        <v>241</v>
      </c>
      <c r="W38" s="80"/>
      <c r="X38" s="86" t="s">
        <v>265</v>
      </c>
      <c r="Y38" s="81" t="s">
        <v>40</v>
      </c>
      <c r="Z38" s="87">
        <v>1.2</v>
      </c>
      <c r="AA38" s="87">
        <v>1.2</v>
      </c>
      <c r="AB38" s="88">
        <f t="shared" si="26"/>
        <v>43.60000000000001</v>
      </c>
      <c r="AC38" s="89">
        <v>0.001388888888888889</v>
      </c>
      <c r="AD38" s="89">
        <v>0.001388888888888889</v>
      </c>
      <c r="AE38" s="89">
        <f t="shared" si="27"/>
        <v>0.05</v>
      </c>
      <c r="AF38" s="89">
        <f t="shared" si="32"/>
        <v>0.2826388888888888</v>
      </c>
      <c r="AG38" s="89">
        <f t="shared" si="28"/>
        <v>0.30347222222222203</v>
      </c>
      <c r="AH38" s="89">
        <f t="shared" si="4"/>
        <v>0.3638888888888887</v>
      </c>
      <c r="AI38" s="89">
        <f t="shared" si="5"/>
        <v>0.4041666666666665</v>
      </c>
      <c r="AJ38" s="89">
        <f t="shared" si="33"/>
        <v>0.42152777777777767</v>
      </c>
      <c r="AK38" s="89">
        <f t="shared" si="31"/>
        <v>0.48402777777777767</v>
      </c>
      <c r="AL38" s="89">
        <f t="shared" si="7"/>
        <v>0.5437499999999998</v>
      </c>
      <c r="AM38" s="89">
        <f t="shared" si="34"/>
        <v>0.5604166666666666</v>
      </c>
      <c r="AN38" s="89">
        <f t="shared" si="8"/>
        <v>0.6263888888888888</v>
      </c>
      <c r="AO38" s="89">
        <f t="shared" si="35"/>
        <v>0.6680555555555554</v>
      </c>
      <c r="AP38" s="89">
        <f t="shared" si="9"/>
        <v>0.6923611111111109</v>
      </c>
      <c r="AQ38" s="89">
        <f t="shared" si="10"/>
        <v>0.7374999999999998</v>
      </c>
      <c r="AR38" s="89">
        <v>0.8020833333333331</v>
      </c>
      <c r="AS38" s="89">
        <f t="shared" si="36"/>
        <v>0.8881944444444443</v>
      </c>
      <c r="AT38" s="262" t="str">
        <f t="shared" si="29"/>
        <v>-</v>
      </c>
      <c r="AU38" s="262" t="str">
        <f t="shared" si="30"/>
        <v>-</v>
      </c>
    </row>
    <row r="39" spans="1:47" ht="11.25">
      <c r="A39" s="86" t="s">
        <v>252</v>
      </c>
      <c r="B39" s="81" t="s">
        <v>32</v>
      </c>
      <c r="C39" s="87">
        <v>0.9</v>
      </c>
      <c r="D39" s="88">
        <f t="shared" si="12"/>
        <v>50.19999999999999</v>
      </c>
      <c r="E39" s="89">
        <v>0.001388888888888889</v>
      </c>
      <c r="F39" s="89">
        <f t="shared" si="13"/>
        <v>0.056249999999999994</v>
      </c>
      <c r="G39" s="89">
        <f t="shared" si="14"/>
        <v>0.22986111111111093</v>
      </c>
      <c r="H39" s="89"/>
      <c r="I39" s="89">
        <f t="shared" si="16"/>
        <v>0.2888888888888887</v>
      </c>
      <c r="J39" s="89">
        <f t="shared" si="17"/>
        <v>0.33194444444444426</v>
      </c>
      <c r="K39" s="89"/>
      <c r="L39" s="89">
        <f t="shared" si="19"/>
        <v>0.4069444444444442</v>
      </c>
      <c r="M39" s="89">
        <f t="shared" si="20"/>
        <v>0.47708333333333314</v>
      </c>
      <c r="N39" s="89"/>
      <c r="O39" s="89">
        <f t="shared" si="22"/>
        <v>0.5493055555555554</v>
      </c>
      <c r="P39" s="89">
        <f t="shared" si="23"/>
        <v>0.6138888888888887</v>
      </c>
      <c r="Q39" s="89"/>
      <c r="R39" s="89">
        <f t="shared" si="25"/>
        <v>0.6590277777777775</v>
      </c>
      <c r="S39" s="89">
        <f t="shared" si="2"/>
        <v>0.728472222222222</v>
      </c>
      <c r="T39" s="89">
        <f t="shared" si="37"/>
        <v>0.8194444444444442</v>
      </c>
      <c r="U39" s="262" t="str">
        <f t="shared" si="0"/>
        <v>-</v>
      </c>
      <c r="V39" s="91" t="s">
        <v>241</v>
      </c>
      <c r="W39" s="80"/>
      <c r="X39" s="86" t="s">
        <v>266</v>
      </c>
      <c r="Y39" s="81" t="s">
        <v>40</v>
      </c>
      <c r="Z39" s="87">
        <v>2.2</v>
      </c>
      <c r="AA39" s="87">
        <v>2.2</v>
      </c>
      <c r="AB39" s="88">
        <f t="shared" si="26"/>
        <v>45.80000000000001</v>
      </c>
      <c r="AC39" s="89">
        <v>0.0020833333333333333</v>
      </c>
      <c r="AD39" s="89">
        <v>0.0020833333333333333</v>
      </c>
      <c r="AE39" s="89">
        <f t="shared" si="27"/>
        <v>0.052083333333333336</v>
      </c>
      <c r="AF39" s="89">
        <f t="shared" si="32"/>
        <v>0.2847222222222221</v>
      </c>
      <c r="AG39" s="89">
        <f t="shared" si="28"/>
        <v>0.30555555555555536</v>
      </c>
      <c r="AH39" s="89">
        <f t="shared" si="4"/>
        <v>0.36597222222222203</v>
      </c>
      <c r="AI39" s="89">
        <f t="shared" si="5"/>
        <v>0.40624999999999983</v>
      </c>
      <c r="AJ39" s="89">
        <f t="shared" si="33"/>
        <v>0.423611111111111</v>
      </c>
      <c r="AK39" s="89">
        <f t="shared" si="31"/>
        <v>0.486111111111111</v>
      </c>
      <c r="AL39" s="89">
        <f t="shared" si="7"/>
        <v>0.5458333333333332</v>
      </c>
      <c r="AM39" s="89">
        <f t="shared" si="34"/>
        <v>0.5624999999999999</v>
      </c>
      <c r="AN39" s="89">
        <f t="shared" si="8"/>
        <v>0.6284722222222221</v>
      </c>
      <c r="AO39" s="89">
        <f t="shared" si="35"/>
        <v>0.6701388888888887</v>
      </c>
      <c r="AP39" s="89">
        <f t="shared" si="9"/>
        <v>0.6944444444444442</v>
      </c>
      <c r="AQ39" s="89">
        <f t="shared" si="10"/>
        <v>0.7395833333333331</v>
      </c>
      <c r="AR39" s="89">
        <v>0.8041666666666665</v>
      </c>
      <c r="AS39" s="89">
        <f t="shared" si="36"/>
        <v>0.8902777777777776</v>
      </c>
      <c r="AT39" s="262" t="str">
        <f t="shared" si="29"/>
        <v>-</v>
      </c>
      <c r="AU39" s="262" t="str">
        <f t="shared" si="30"/>
        <v>-</v>
      </c>
    </row>
    <row r="40" spans="1:47" ht="11.25">
      <c r="A40" s="86" t="s">
        <v>253</v>
      </c>
      <c r="B40" s="81" t="s">
        <v>32</v>
      </c>
      <c r="C40" s="87">
        <v>1.4</v>
      </c>
      <c r="D40" s="88">
        <f t="shared" si="12"/>
        <v>51.59999999999999</v>
      </c>
      <c r="E40" s="89">
        <v>0.0020833333333333333</v>
      </c>
      <c r="F40" s="89">
        <f t="shared" si="13"/>
        <v>0.05833333333333333</v>
      </c>
      <c r="G40" s="89">
        <f t="shared" si="14"/>
        <v>0.23194444444444426</v>
      </c>
      <c r="H40" s="89"/>
      <c r="I40" s="89">
        <f t="shared" si="16"/>
        <v>0.290972222222222</v>
      </c>
      <c r="J40" s="89">
        <f t="shared" si="17"/>
        <v>0.3340277777777776</v>
      </c>
      <c r="K40" s="89"/>
      <c r="L40" s="89">
        <f t="shared" si="19"/>
        <v>0.40902777777777755</v>
      </c>
      <c r="M40" s="89">
        <f t="shared" si="20"/>
        <v>0.47916666666666646</v>
      </c>
      <c r="N40" s="89"/>
      <c r="O40" s="89">
        <f t="shared" si="22"/>
        <v>0.5513888888888887</v>
      </c>
      <c r="P40" s="89">
        <f t="shared" si="23"/>
        <v>0.615972222222222</v>
      </c>
      <c r="Q40" s="89"/>
      <c r="R40" s="89">
        <f t="shared" si="25"/>
        <v>0.6611111111111109</v>
      </c>
      <c r="S40" s="89">
        <f t="shared" si="2"/>
        <v>0.7305555555555553</v>
      </c>
      <c r="T40" s="89">
        <f t="shared" si="37"/>
        <v>0.8215277777777775</v>
      </c>
      <c r="U40" s="262" t="str">
        <f t="shared" si="0"/>
        <v>-</v>
      </c>
      <c r="V40" s="91" t="s">
        <v>241</v>
      </c>
      <c r="W40" s="80"/>
      <c r="X40" s="86" t="s">
        <v>267</v>
      </c>
      <c r="Y40" s="81" t="s">
        <v>40</v>
      </c>
      <c r="Z40" s="87">
        <v>0.9</v>
      </c>
      <c r="AA40" s="87">
        <v>0.9</v>
      </c>
      <c r="AB40" s="88">
        <f t="shared" si="26"/>
        <v>46.70000000000001</v>
      </c>
      <c r="AC40" s="89">
        <v>0.001388888888888889</v>
      </c>
      <c r="AD40" s="89">
        <v>0.001388888888888889</v>
      </c>
      <c r="AE40" s="89">
        <f t="shared" si="27"/>
        <v>0.05347222222222223</v>
      </c>
      <c r="AF40" s="89">
        <f t="shared" si="32"/>
        <v>0.286111111111111</v>
      </c>
      <c r="AG40" s="89">
        <f t="shared" si="28"/>
        <v>0.30694444444444424</v>
      </c>
      <c r="AH40" s="89">
        <f t="shared" si="4"/>
        <v>0.3673611111111109</v>
      </c>
      <c r="AI40" s="89">
        <f t="shared" si="5"/>
        <v>0.4076388888888887</v>
      </c>
      <c r="AJ40" s="89">
        <f t="shared" si="33"/>
        <v>0.4249999999999999</v>
      </c>
      <c r="AK40" s="89">
        <f t="shared" si="31"/>
        <v>0.4874999999999999</v>
      </c>
      <c r="AL40" s="89">
        <f t="shared" si="7"/>
        <v>0.547222222222222</v>
      </c>
      <c r="AM40" s="89">
        <f t="shared" si="34"/>
        <v>0.5638888888888888</v>
      </c>
      <c r="AN40" s="89">
        <f t="shared" si="8"/>
        <v>0.629861111111111</v>
      </c>
      <c r="AO40" s="89">
        <f t="shared" si="35"/>
        <v>0.6715277777777776</v>
      </c>
      <c r="AP40" s="89">
        <f t="shared" si="9"/>
        <v>0.6958333333333331</v>
      </c>
      <c r="AQ40" s="89">
        <f t="shared" si="10"/>
        <v>0.740972222222222</v>
      </c>
      <c r="AR40" s="89">
        <v>0.8055555555555554</v>
      </c>
      <c r="AS40" s="89">
        <f t="shared" si="36"/>
        <v>0.8916666666666665</v>
      </c>
      <c r="AT40" s="262" t="str">
        <f t="shared" si="29"/>
        <v>-</v>
      </c>
      <c r="AU40" s="262" t="str">
        <f t="shared" si="30"/>
        <v>-</v>
      </c>
    </row>
    <row r="41" spans="1:47" ht="11.25">
      <c r="A41" s="86" t="s">
        <v>254</v>
      </c>
      <c r="B41" s="81" t="s">
        <v>31</v>
      </c>
      <c r="C41" s="87">
        <v>0.5</v>
      </c>
      <c r="D41" s="88">
        <f t="shared" si="12"/>
        <v>52.09999999999999</v>
      </c>
      <c r="E41" s="89">
        <v>0.001388888888888889</v>
      </c>
      <c r="F41" s="89">
        <f t="shared" si="13"/>
        <v>0.05972222222222222</v>
      </c>
      <c r="G41" s="89">
        <f t="shared" si="14"/>
        <v>0.23333333333333314</v>
      </c>
      <c r="H41" s="89"/>
      <c r="I41" s="89">
        <f t="shared" si="16"/>
        <v>0.2923611111111109</v>
      </c>
      <c r="J41" s="89">
        <f t="shared" si="17"/>
        <v>0.3354166666666665</v>
      </c>
      <c r="K41" s="89"/>
      <c r="L41" s="89">
        <f t="shared" si="19"/>
        <v>0.41041666666666643</v>
      </c>
      <c r="M41" s="89">
        <f t="shared" si="20"/>
        <v>0.48055555555555535</v>
      </c>
      <c r="N41" s="89"/>
      <c r="O41" s="89">
        <f t="shared" si="22"/>
        <v>0.5527777777777776</v>
      </c>
      <c r="P41" s="89">
        <f t="shared" si="23"/>
        <v>0.6173611111111109</v>
      </c>
      <c r="Q41" s="89"/>
      <c r="R41" s="89">
        <f t="shared" si="25"/>
        <v>0.6624999999999998</v>
      </c>
      <c r="S41" s="89">
        <f t="shared" si="2"/>
        <v>0.7319444444444442</v>
      </c>
      <c r="T41" s="89">
        <f t="shared" si="37"/>
        <v>0.8229166666666664</v>
      </c>
      <c r="U41" s="262" t="str">
        <f t="shared" si="0"/>
        <v>-</v>
      </c>
      <c r="V41" s="91" t="s">
        <v>241</v>
      </c>
      <c r="W41" s="80"/>
      <c r="X41" s="86" t="s">
        <v>268</v>
      </c>
      <c r="Y41" s="81" t="s">
        <v>40</v>
      </c>
      <c r="Z41" s="87">
        <v>1.7</v>
      </c>
      <c r="AA41" s="87">
        <v>1.7</v>
      </c>
      <c r="AB41" s="88">
        <f t="shared" si="26"/>
        <v>48.40000000000001</v>
      </c>
      <c r="AC41" s="89">
        <v>0.0020833333333333333</v>
      </c>
      <c r="AD41" s="89">
        <v>0.0020833333333333333</v>
      </c>
      <c r="AE41" s="89">
        <f t="shared" si="27"/>
        <v>0.05555555555555556</v>
      </c>
      <c r="AF41" s="89">
        <f t="shared" si="32"/>
        <v>0.2881944444444443</v>
      </c>
      <c r="AG41" s="89">
        <f t="shared" si="28"/>
        <v>0.30902777777777757</v>
      </c>
      <c r="AH41" s="89">
        <f t="shared" si="4"/>
        <v>0.36944444444444424</v>
      </c>
      <c r="AI41" s="89">
        <f t="shared" si="5"/>
        <v>0.40972222222222204</v>
      </c>
      <c r="AJ41" s="89">
        <f t="shared" si="33"/>
        <v>0.4270833333333332</v>
      </c>
      <c r="AK41" s="89">
        <f t="shared" si="31"/>
        <v>0.4895833333333332</v>
      </c>
      <c r="AL41" s="89">
        <f t="shared" si="7"/>
        <v>0.5493055555555554</v>
      </c>
      <c r="AM41" s="89">
        <f t="shared" si="34"/>
        <v>0.5659722222222221</v>
      </c>
      <c r="AN41" s="89">
        <f t="shared" si="8"/>
        <v>0.6319444444444443</v>
      </c>
      <c r="AO41" s="89">
        <f t="shared" si="35"/>
        <v>0.6736111111111109</v>
      </c>
      <c r="AP41" s="89">
        <f t="shared" si="9"/>
        <v>0.6979166666666664</v>
      </c>
      <c r="AQ41" s="89">
        <f t="shared" si="10"/>
        <v>0.7430555555555554</v>
      </c>
      <c r="AR41" s="89">
        <v>0.8076388888888887</v>
      </c>
      <c r="AS41" s="89">
        <f t="shared" si="36"/>
        <v>0.8937499999999998</v>
      </c>
      <c r="AT41" s="262" t="str">
        <f t="shared" si="29"/>
        <v>-</v>
      </c>
      <c r="AU41" s="262" t="str">
        <f t="shared" si="30"/>
        <v>-</v>
      </c>
    </row>
    <row r="42" spans="1:47" ht="11.25">
      <c r="A42" s="86" t="s">
        <v>255</v>
      </c>
      <c r="B42" s="81" t="s">
        <v>31</v>
      </c>
      <c r="C42" s="87">
        <v>2</v>
      </c>
      <c r="D42" s="88">
        <f t="shared" si="12"/>
        <v>54.09999999999999</v>
      </c>
      <c r="E42" s="89">
        <v>0.002777777777777778</v>
      </c>
      <c r="F42" s="89">
        <f t="shared" si="13"/>
        <v>0.06249999999999999</v>
      </c>
      <c r="G42" s="89">
        <f t="shared" si="14"/>
        <v>0.2361111111111109</v>
      </c>
      <c r="H42" s="89"/>
      <c r="I42" s="89">
        <f t="shared" si="16"/>
        <v>0.2951388888888887</v>
      </c>
      <c r="J42" s="89">
        <f t="shared" si="17"/>
        <v>0.33819444444444424</v>
      </c>
      <c r="K42" s="89"/>
      <c r="L42" s="89">
        <f t="shared" si="19"/>
        <v>0.4131944444444442</v>
      </c>
      <c r="M42" s="89">
        <f t="shared" si="20"/>
        <v>0.4833333333333331</v>
      </c>
      <c r="N42" s="89"/>
      <c r="O42" s="89">
        <f t="shared" si="22"/>
        <v>0.5555555555555554</v>
      </c>
      <c r="P42" s="89">
        <f t="shared" si="23"/>
        <v>0.6201388888888887</v>
      </c>
      <c r="Q42" s="89"/>
      <c r="R42" s="89">
        <f t="shared" si="25"/>
        <v>0.6652777777777775</v>
      </c>
      <c r="S42" s="89">
        <f t="shared" si="2"/>
        <v>0.7347222222222219</v>
      </c>
      <c r="T42" s="89">
        <f t="shared" si="37"/>
        <v>0.8256944444444442</v>
      </c>
      <c r="U42" s="262" t="str">
        <f t="shared" si="0"/>
        <v>-</v>
      </c>
      <c r="V42" s="91" t="s">
        <v>241</v>
      </c>
      <c r="W42" s="80"/>
      <c r="X42" s="86" t="s">
        <v>269</v>
      </c>
      <c r="Y42" s="81" t="s">
        <v>40</v>
      </c>
      <c r="Z42" s="87">
        <v>1.7</v>
      </c>
      <c r="AA42" s="87">
        <v>1.7</v>
      </c>
      <c r="AB42" s="88">
        <f t="shared" si="26"/>
        <v>50.100000000000016</v>
      </c>
      <c r="AC42" s="89">
        <v>0.0020833333333333333</v>
      </c>
      <c r="AD42" s="89">
        <v>0.0020833333333333333</v>
      </c>
      <c r="AE42" s="89">
        <f t="shared" si="27"/>
        <v>0.05763888888888889</v>
      </c>
      <c r="AF42" s="89">
        <f t="shared" si="32"/>
        <v>0.29027777777777763</v>
      </c>
      <c r="AG42" s="89">
        <f t="shared" si="28"/>
        <v>0.3111111111111109</v>
      </c>
      <c r="AH42" s="89">
        <f t="shared" si="4"/>
        <v>0.37152777777777757</v>
      </c>
      <c r="AI42" s="89">
        <f t="shared" si="5"/>
        <v>0.41180555555555537</v>
      </c>
      <c r="AJ42" s="89">
        <f t="shared" si="33"/>
        <v>0.42916666666666653</v>
      </c>
      <c r="AK42" s="89">
        <f t="shared" si="31"/>
        <v>0.49166666666666653</v>
      </c>
      <c r="AL42" s="89">
        <f t="shared" si="7"/>
        <v>0.5513888888888887</v>
      </c>
      <c r="AM42" s="89">
        <f t="shared" si="34"/>
        <v>0.5680555555555554</v>
      </c>
      <c r="AN42" s="89">
        <f t="shared" si="8"/>
        <v>0.6340277777777776</v>
      </c>
      <c r="AO42" s="89">
        <f t="shared" si="35"/>
        <v>0.6756944444444443</v>
      </c>
      <c r="AP42" s="89">
        <f t="shared" si="9"/>
        <v>0.6999999999999997</v>
      </c>
      <c r="AQ42" s="89">
        <f t="shared" si="10"/>
        <v>0.7451388888888887</v>
      </c>
      <c r="AR42" s="89">
        <v>0.809722222222222</v>
      </c>
      <c r="AS42" s="89">
        <f t="shared" si="36"/>
        <v>0.8958333333333331</v>
      </c>
      <c r="AT42" s="262" t="str">
        <f t="shared" si="29"/>
        <v>-</v>
      </c>
      <c r="AU42" s="262" t="str">
        <f t="shared" si="30"/>
        <v>-</v>
      </c>
    </row>
    <row r="43" spans="1:47" ht="11.25">
      <c r="A43" s="86" t="s">
        <v>256</v>
      </c>
      <c r="B43" s="81" t="s">
        <v>31</v>
      </c>
      <c r="C43" s="87">
        <v>0.6</v>
      </c>
      <c r="D43" s="88">
        <f t="shared" si="12"/>
        <v>54.69999999999999</v>
      </c>
      <c r="E43" s="89">
        <v>0.001388888888888889</v>
      </c>
      <c r="F43" s="89">
        <f t="shared" si="13"/>
        <v>0.06388888888888888</v>
      </c>
      <c r="G43" s="89">
        <f t="shared" si="14"/>
        <v>0.2374999999999998</v>
      </c>
      <c r="H43" s="89"/>
      <c r="I43" s="89">
        <f t="shared" si="16"/>
        <v>0.29652777777777756</v>
      </c>
      <c r="J43" s="89">
        <f t="shared" si="17"/>
        <v>0.3395833333333331</v>
      </c>
      <c r="K43" s="89"/>
      <c r="L43" s="89">
        <f t="shared" si="19"/>
        <v>0.4145833333333331</v>
      </c>
      <c r="M43" s="89">
        <f t="shared" si="20"/>
        <v>0.484722222222222</v>
      </c>
      <c r="N43" s="89"/>
      <c r="O43" s="89">
        <f t="shared" si="22"/>
        <v>0.5569444444444442</v>
      </c>
      <c r="P43" s="89">
        <f t="shared" si="23"/>
        <v>0.6215277777777776</v>
      </c>
      <c r="Q43" s="89"/>
      <c r="R43" s="89">
        <f t="shared" si="25"/>
        <v>0.6666666666666664</v>
      </c>
      <c r="S43" s="89">
        <f t="shared" si="2"/>
        <v>0.7361111111111108</v>
      </c>
      <c r="T43" s="89">
        <f t="shared" si="37"/>
        <v>0.8270833333333331</v>
      </c>
      <c r="U43" s="262" t="str">
        <f t="shared" si="0"/>
        <v>-</v>
      </c>
      <c r="V43" s="91" t="s">
        <v>241</v>
      </c>
      <c r="W43" s="80"/>
      <c r="X43" s="86" t="s">
        <v>226</v>
      </c>
      <c r="Y43" s="81" t="s">
        <v>202</v>
      </c>
      <c r="Z43" s="87">
        <v>3.2</v>
      </c>
      <c r="AA43" s="87">
        <v>3.2</v>
      </c>
      <c r="AB43" s="88">
        <f t="shared" si="26"/>
        <v>53.30000000000002</v>
      </c>
      <c r="AC43" s="89">
        <v>0.003472222222222222</v>
      </c>
      <c r="AD43" s="89">
        <v>0.003472222222222222</v>
      </c>
      <c r="AE43" s="89">
        <f t="shared" si="27"/>
        <v>0.061111111111111116</v>
      </c>
      <c r="AF43" s="89">
        <f t="shared" si="32"/>
        <v>0.29374999999999984</v>
      </c>
      <c r="AG43" s="89">
        <f t="shared" si="28"/>
        <v>0.3145833333333331</v>
      </c>
      <c r="AH43" s="89">
        <f t="shared" si="4"/>
        <v>0.3749999999999998</v>
      </c>
      <c r="AI43" s="89">
        <f t="shared" si="5"/>
        <v>0.4152777777777776</v>
      </c>
      <c r="AJ43" s="89">
        <f t="shared" si="33"/>
        <v>0.43263888888888874</v>
      </c>
      <c r="AK43" s="89">
        <f t="shared" si="31"/>
        <v>0.49513888888888874</v>
      </c>
      <c r="AL43" s="89">
        <f t="shared" si="7"/>
        <v>0.5548611111111109</v>
      </c>
      <c r="AM43" s="89">
        <f t="shared" si="34"/>
        <v>0.5715277777777776</v>
      </c>
      <c r="AN43" s="89">
        <f t="shared" si="8"/>
        <v>0.6374999999999998</v>
      </c>
      <c r="AO43" s="89">
        <f t="shared" si="35"/>
        <v>0.6791666666666665</v>
      </c>
      <c r="AP43" s="89">
        <f t="shared" si="9"/>
        <v>0.7034722222222219</v>
      </c>
      <c r="AQ43" s="89">
        <f t="shared" si="10"/>
        <v>0.7486111111111109</v>
      </c>
      <c r="AR43" s="89">
        <v>0.8131944444444442</v>
      </c>
      <c r="AS43" s="89">
        <f t="shared" si="36"/>
        <v>0.8993055555555554</v>
      </c>
      <c r="AT43" s="262">
        <f t="shared" si="29"/>
        <v>38.400000000000006</v>
      </c>
      <c r="AU43" s="262">
        <f t="shared" si="30"/>
        <v>38.400000000000006</v>
      </c>
    </row>
    <row r="44" spans="1:47" ht="11.25">
      <c r="A44" s="86" t="s">
        <v>257</v>
      </c>
      <c r="B44" s="81" t="s">
        <v>31</v>
      </c>
      <c r="C44" s="87">
        <v>1.5</v>
      </c>
      <c r="D44" s="88">
        <f t="shared" si="12"/>
        <v>56.19999999999999</v>
      </c>
      <c r="E44" s="89">
        <v>0.0020833333333333333</v>
      </c>
      <c r="F44" s="89">
        <f t="shared" si="13"/>
        <v>0.06597222222222222</v>
      </c>
      <c r="G44" s="89">
        <f t="shared" si="14"/>
        <v>0.23958333333333312</v>
      </c>
      <c r="H44" s="89"/>
      <c r="I44" s="89">
        <f t="shared" si="16"/>
        <v>0.2986111111111109</v>
      </c>
      <c r="J44" s="89">
        <f t="shared" si="17"/>
        <v>0.34166666666666645</v>
      </c>
      <c r="K44" s="89"/>
      <c r="L44" s="89">
        <f t="shared" si="19"/>
        <v>0.4166666666666664</v>
      </c>
      <c r="M44" s="89">
        <f t="shared" si="20"/>
        <v>0.4868055555555553</v>
      </c>
      <c r="N44" s="89"/>
      <c r="O44" s="89">
        <f t="shared" si="22"/>
        <v>0.5590277777777776</v>
      </c>
      <c r="P44" s="89">
        <f t="shared" si="23"/>
        <v>0.6236111111111109</v>
      </c>
      <c r="Q44" s="89"/>
      <c r="R44" s="89">
        <f t="shared" si="25"/>
        <v>0.6687499999999997</v>
      </c>
      <c r="S44" s="89">
        <f t="shared" si="2"/>
        <v>0.7381944444444442</v>
      </c>
      <c r="T44" s="89">
        <f t="shared" si="37"/>
        <v>0.8291666666666664</v>
      </c>
      <c r="U44" s="262" t="str">
        <f t="shared" si="0"/>
        <v>-</v>
      </c>
      <c r="V44" s="91">
        <v>23.25</v>
      </c>
      <c r="W44" s="80"/>
      <c r="X44" s="86" t="s">
        <v>227</v>
      </c>
      <c r="Y44" s="81" t="s">
        <v>202</v>
      </c>
      <c r="Z44" s="87">
        <v>1.3</v>
      </c>
      <c r="AA44" s="87">
        <v>1.3</v>
      </c>
      <c r="AB44" s="88">
        <f t="shared" si="26"/>
        <v>54.600000000000016</v>
      </c>
      <c r="AC44" s="89">
        <v>0.0020833333333333333</v>
      </c>
      <c r="AD44" s="89">
        <v>0.0020833333333333333</v>
      </c>
      <c r="AE44" s="89">
        <f t="shared" si="27"/>
        <v>0.06319444444444446</v>
      </c>
      <c r="AF44" s="89">
        <f t="shared" si="32"/>
        <v>0.29583333333333317</v>
      </c>
      <c r="AG44" s="89">
        <f t="shared" si="28"/>
        <v>0.31666666666666643</v>
      </c>
      <c r="AH44" s="89">
        <f t="shared" si="4"/>
        <v>0.3770833333333331</v>
      </c>
      <c r="AI44" s="89">
        <f t="shared" si="5"/>
        <v>0.4173611111111109</v>
      </c>
      <c r="AJ44" s="89">
        <f t="shared" si="33"/>
        <v>0.43472222222222207</v>
      </c>
      <c r="AK44" s="89">
        <f t="shared" si="31"/>
        <v>0.49722222222222207</v>
      </c>
      <c r="AL44" s="89">
        <f t="shared" si="7"/>
        <v>0.5569444444444442</v>
      </c>
      <c r="AM44" s="89">
        <f t="shared" si="34"/>
        <v>0.573611111111111</v>
      </c>
      <c r="AN44" s="89">
        <f t="shared" si="8"/>
        <v>0.6395833333333332</v>
      </c>
      <c r="AO44" s="89">
        <f t="shared" si="35"/>
        <v>0.6812499999999998</v>
      </c>
      <c r="AP44" s="89">
        <f t="shared" si="9"/>
        <v>0.7055555555555553</v>
      </c>
      <c r="AQ44" s="89">
        <f t="shared" si="10"/>
        <v>0.7506944444444442</v>
      </c>
      <c r="AR44" s="89">
        <v>0.8152777777777775</v>
      </c>
      <c r="AS44" s="89">
        <f t="shared" si="36"/>
        <v>0.9013888888888887</v>
      </c>
      <c r="AT44" s="262" t="str">
        <f t="shared" si="29"/>
        <v>-</v>
      </c>
      <c r="AU44" s="262" t="str">
        <f t="shared" si="30"/>
        <v>-</v>
      </c>
    </row>
    <row r="45" spans="1:47" ht="11.25">
      <c r="A45" s="80"/>
      <c r="B45" s="93"/>
      <c r="C45" s="94"/>
      <c r="D45" s="95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7"/>
      <c r="V45" s="91" t="s">
        <v>241</v>
      </c>
      <c r="W45" s="80"/>
      <c r="X45" s="86" t="s">
        <v>231</v>
      </c>
      <c r="Y45" s="81" t="s">
        <v>202</v>
      </c>
      <c r="Z45" s="87">
        <v>0.5</v>
      </c>
      <c r="AA45" s="87">
        <v>0.5</v>
      </c>
      <c r="AB45" s="88">
        <f t="shared" si="26"/>
        <v>55.100000000000016</v>
      </c>
      <c r="AC45" s="89">
        <v>0.0006944444444444445</v>
      </c>
      <c r="AD45" s="89">
        <v>0.0006944444444444445</v>
      </c>
      <c r="AE45" s="89">
        <f t="shared" si="27"/>
        <v>0.0638888888888889</v>
      </c>
      <c r="AF45" s="89">
        <f t="shared" si="32"/>
        <v>0.2965277777777776</v>
      </c>
      <c r="AG45" s="89">
        <f t="shared" si="28"/>
        <v>0.31736111111111087</v>
      </c>
      <c r="AH45" s="89">
        <f t="shared" si="4"/>
        <v>0.37777777777777755</v>
      </c>
      <c r="AI45" s="89">
        <f t="shared" si="5"/>
        <v>0.41805555555555535</v>
      </c>
      <c r="AJ45" s="89">
        <f t="shared" si="33"/>
        <v>0.4354166666666665</v>
      </c>
      <c r="AK45" s="89">
        <f t="shared" si="31"/>
        <v>0.4979166666666665</v>
      </c>
      <c r="AL45" s="89">
        <f t="shared" si="7"/>
        <v>0.5576388888888887</v>
      </c>
      <c r="AM45" s="89">
        <f t="shared" si="34"/>
        <v>0.5743055555555554</v>
      </c>
      <c r="AN45" s="89">
        <f t="shared" si="8"/>
        <v>0.6402777777777776</v>
      </c>
      <c r="AO45" s="89">
        <f t="shared" si="35"/>
        <v>0.6819444444444442</v>
      </c>
      <c r="AP45" s="89">
        <f t="shared" si="9"/>
        <v>0.7062499999999997</v>
      </c>
      <c r="AQ45" s="89">
        <f t="shared" si="10"/>
        <v>0.7513888888888887</v>
      </c>
      <c r="AR45" s="89">
        <v>0.815972222222222</v>
      </c>
      <c r="AS45" s="89">
        <f t="shared" si="36"/>
        <v>0.9020833333333331</v>
      </c>
      <c r="AT45" s="262" t="str">
        <f t="shared" si="29"/>
        <v>-</v>
      </c>
      <c r="AU45" s="262" t="str">
        <f t="shared" si="30"/>
        <v>-</v>
      </c>
    </row>
    <row r="46" spans="1:47" ht="11.25">
      <c r="A46" s="80"/>
      <c r="B46" s="93"/>
      <c r="C46" s="94"/>
      <c r="D46" s="95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7"/>
      <c r="V46" s="97"/>
      <c r="W46" s="80"/>
      <c r="X46" s="86" t="s">
        <v>321</v>
      </c>
      <c r="Y46" s="81" t="s">
        <v>202</v>
      </c>
      <c r="Z46" s="87">
        <v>0.3</v>
      </c>
      <c r="AA46" s="87">
        <v>0.3</v>
      </c>
      <c r="AB46" s="88">
        <f t="shared" si="26"/>
        <v>55.40000000000001</v>
      </c>
      <c r="AC46" s="89">
        <v>0.0006944444444444445</v>
      </c>
      <c r="AD46" s="89">
        <v>0.0006944444444444445</v>
      </c>
      <c r="AE46" s="89">
        <f t="shared" si="27"/>
        <v>0.06458333333333334</v>
      </c>
      <c r="AF46" s="89">
        <f t="shared" si="32"/>
        <v>0.29722222222222205</v>
      </c>
      <c r="AG46" s="89">
        <f t="shared" si="28"/>
        <v>0.3180555555555553</v>
      </c>
      <c r="AH46" s="89">
        <f t="shared" si="4"/>
        <v>0.378472222222222</v>
      </c>
      <c r="AI46" s="89">
        <f t="shared" si="5"/>
        <v>0.4187499999999998</v>
      </c>
      <c r="AJ46" s="89">
        <f t="shared" si="33"/>
        <v>0.43611111111111095</v>
      </c>
      <c r="AK46" s="89">
        <f t="shared" si="31"/>
        <v>0.49861111111111095</v>
      </c>
      <c r="AL46" s="89">
        <f t="shared" si="7"/>
        <v>0.5583333333333331</v>
      </c>
      <c r="AM46" s="89">
        <f t="shared" si="34"/>
        <v>0.5749999999999998</v>
      </c>
      <c r="AN46" s="89">
        <f t="shared" si="8"/>
        <v>0.640972222222222</v>
      </c>
      <c r="AO46" s="89">
        <f t="shared" si="35"/>
        <v>0.6826388888888887</v>
      </c>
      <c r="AP46" s="89">
        <f t="shared" si="9"/>
        <v>0.7069444444444442</v>
      </c>
      <c r="AQ46" s="89">
        <f t="shared" si="10"/>
        <v>0.7520833333333331</v>
      </c>
      <c r="AR46" s="89">
        <v>0.8166666666666664</v>
      </c>
      <c r="AS46" s="89">
        <f t="shared" si="36"/>
        <v>0.9027777777777776</v>
      </c>
      <c r="AT46" s="262" t="str">
        <f t="shared" si="29"/>
        <v>-</v>
      </c>
      <c r="AU46" s="262" t="str">
        <f t="shared" si="30"/>
        <v>-</v>
      </c>
    </row>
    <row r="47" spans="1:47" ht="11.25">
      <c r="A47" s="78" t="s">
        <v>34</v>
      </c>
      <c r="V47" s="97"/>
      <c r="W47" s="80"/>
      <c r="X47" s="86" t="s">
        <v>216</v>
      </c>
      <c r="Y47" s="81" t="s">
        <v>258</v>
      </c>
      <c r="Z47" s="87">
        <v>0.8</v>
      </c>
      <c r="AA47" s="87">
        <v>0.8</v>
      </c>
      <c r="AB47" s="88">
        <f t="shared" si="26"/>
        <v>56.20000000000001</v>
      </c>
      <c r="AC47" s="89">
        <v>0.001388888888888889</v>
      </c>
      <c r="AD47" s="89">
        <v>0.001388888888888889</v>
      </c>
      <c r="AE47" s="89">
        <f t="shared" si="27"/>
        <v>0.06597222222222222</v>
      </c>
      <c r="AF47" s="89">
        <f t="shared" si="32"/>
        <v>0.29861111111111094</v>
      </c>
      <c r="AG47" s="89">
        <f t="shared" si="28"/>
        <v>0.3194444444444442</v>
      </c>
      <c r="AH47" s="89">
        <f t="shared" si="4"/>
        <v>0.37986111111111087</v>
      </c>
      <c r="AI47" s="89">
        <f t="shared" si="5"/>
        <v>0.4201388888888887</v>
      </c>
      <c r="AJ47" s="89">
        <f t="shared" si="33"/>
        <v>0.43749999999999983</v>
      </c>
      <c r="AK47" s="89">
        <f t="shared" si="31"/>
        <v>0.49999999999999983</v>
      </c>
      <c r="AL47" s="89">
        <f t="shared" si="7"/>
        <v>0.559722222222222</v>
      </c>
      <c r="AM47" s="89">
        <f t="shared" si="34"/>
        <v>0.5763888888888887</v>
      </c>
      <c r="AN47" s="89">
        <f t="shared" si="8"/>
        <v>0.6423611111111109</v>
      </c>
      <c r="AO47" s="89">
        <f t="shared" si="35"/>
        <v>0.6840277777777776</v>
      </c>
      <c r="AP47" s="89">
        <f t="shared" si="9"/>
        <v>0.708333333333333</v>
      </c>
      <c r="AQ47" s="89">
        <v>0.753472222222222</v>
      </c>
      <c r="AR47" s="89">
        <v>0.8180555555555553</v>
      </c>
      <c r="AS47" s="89">
        <f t="shared" si="36"/>
        <v>0.9041666666666665</v>
      </c>
      <c r="AT47" s="262" t="str">
        <f t="shared" si="29"/>
        <v>-</v>
      </c>
      <c r="AU47" s="262" t="str">
        <f t="shared" si="30"/>
        <v>-</v>
      </c>
    </row>
    <row r="49" ht="10.5">
      <c r="A49" s="78" t="s">
        <v>0</v>
      </c>
    </row>
    <row r="50" spans="1:20" ht="10.5">
      <c r="A50" s="78" t="s">
        <v>90</v>
      </c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</row>
    <row r="51" spans="1:20" ht="10.5">
      <c r="A51" s="78" t="s">
        <v>240</v>
      </c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</row>
    <row r="52" spans="1:5" ht="10.5">
      <c r="A52" s="78" t="s">
        <v>270</v>
      </c>
      <c r="D52" s="99"/>
      <c r="E52" s="99"/>
    </row>
    <row r="53" spans="1:23" ht="10.5">
      <c r="A53" s="336" t="s">
        <v>271</v>
      </c>
      <c r="B53" s="336"/>
      <c r="C53" s="336"/>
      <c r="D53" s="336"/>
      <c r="E53" s="336"/>
      <c r="F53" s="336"/>
      <c r="G53" s="336"/>
      <c r="H53" s="336"/>
      <c r="I53" s="336"/>
      <c r="J53" s="336"/>
      <c r="K53" s="336"/>
      <c r="L53" s="336"/>
      <c r="M53" s="336"/>
      <c r="N53" s="336"/>
      <c r="O53" s="336"/>
      <c r="P53" s="336"/>
      <c r="Q53" s="336"/>
      <c r="R53" s="336"/>
      <c r="W53" s="80"/>
    </row>
    <row r="54" ht="10.5">
      <c r="W54" s="80"/>
    </row>
    <row r="55" ht="5.25" customHeight="1">
      <c r="W55" s="80"/>
    </row>
  </sheetData>
  <sheetProtection/>
  <mergeCells count="19">
    <mergeCell ref="AA6:AA8"/>
    <mergeCell ref="AB6:AB8"/>
    <mergeCell ref="B2:L2"/>
    <mergeCell ref="B4:D4"/>
    <mergeCell ref="B6:B8"/>
    <mergeCell ref="C6:C8"/>
    <mergeCell ref="D6:D8"/>
    <mergeCell ref="E6:E8"/>
    <mergeCell ref="F6:F8"/>
    <mergeCell ref="AC6:AC8"/>
    <mergeCell ref="AD6:AD8"/>
    <mergeCell ref="AE6:AE8"/>
    <mergeCell ref="AT6:AT8"/>
    <mergeCell ref="AU6:AU8"/>
    <mergeCell ref="A53:R53"/>
    <mergeCell ref="U6:U8"/>
    <mergeCell ref="V6:V8"/>
    <mergeCell ref="Y6:Y8"/>
    <mergeCell ref="Z6:Z8"/>
  </mergeCells>
  <printOptions/>
  <pageMargins left="0" right="0" top="0" bottom="0" header="0" footer="0"/>
  <pageSetup fitToHeight="1" fitToWidth="1" horizontalDpi="600" verticalDpi="600" orientation="portrait" paperSize="9" scale="3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9"/>
  <sheetViews>
    <sheetView zoomScale="85" zoomScaleNormal="85" zoomScalePageLayoutView="0" workbookViewId="0" topLeftCell="M18">
      <selection activeCell="P26" sqref="P26"/>
    </sheetView>
  </sheetViews>
  <sheetFormatPr defaultColWidth="9.140625" defaultRowHeight="12.75"/>
  <cols>
    <col min="1" max="1" width="3.57421875" style="79" customWidth="1"/>
    <col min="2" max="2" width="52.140625" style="78" customWidth="1"/>
    <col min="3" max="5" width="7.421875" style="79" customWidth="1"/>
    <col min="6" max="8" width="5.7109375" style="78" customWidth="1"/>
    <col min="9" max="9" width="6.00390625" style="78" customWidth="1"/>
    <col min="10" max="20" width="5.57421875" style="78" customWidth="1"/>
    <col min="21" max="21" width="5.7109375" style="79" customWidth="1"/>
    <col min="22" max="22" width="5.7109375" style="79" hidden="1" customWidth="1"/>
    <col min="23" max="23" width="0.9921875" style="78" customWidth="1"/>
    <col min="24" max="24" width="4.140625" style="267" customWidth="1"/>
    <col min="25" max="25" width="51.28125" style="78" customWidth="1"/>
    <col min="26" max="27" width="6.140625" style="78" customWidth="1"/>
    <col min="28" max="28" width="7.7109375" style="78" customWidth="1"/>
    <col min="29" max="29" width="6.421875" style="78" customWidth="1"/>
    <col min="30" max="30" width="6.8515625" style="78" customWidth="1"/>
    <col min="31" max="32" width="6.421875" style="78" customWidth="1"/>
    <col min="33" max="33" width="7.00390625" style="78" customWidth="1"/>
    <col min="34" max="34" width="6.421875" style="78" customWidth="1"/>
    <col min="35" max="45" width="6.00390625" style="78" customWidth="1"/>
    <col min="46" max="46" width="5.140625" style="78" customWidth="1"/>
    <col min="47" max="47" width="5.57421875" style="78" customWidth="1"/>
    <col min="48" max="16384" width="9.140625" style="78" customWidth="1"/>
  </cols>
  <sheetData>
    <row r="1" spans="2:24" s="271" customFormat="1" ht="10.5">
      <c r="B1" s="271" t="s">
        <v>14</v>
      </c>
      <c r="C1" s="101"/>
      <c r="E1" s="101"/>
      <c r="W1" s="272"/>
      <c r="X1" s="272"/>
    </row>
    <row r="2" spans="2:37" s="271" customFormat="1" ht="10.5">
      <c r="B2" s="271" t="s">
        <v>89</v>
      </c>
      <c r="C2" s="101" t="s">
        <v>205</v>
      </c>
      <c r="E2" s="101"/>
      <c r="W2" s="272"/>
      <c r="X2" s="272"/>
      <c r="Z2" s="347"/>
      <c r="AA2" s="347"/>
      <c r="AB2" s="347"/>
      <c r="AC2" s="347"/>
      <c r="AD2" s="347"/>
      <c r="AE2" s="347"/>
      <c r="AF2" s="347"/>
      <c r="AG2" s="347"/>
      <c r="AH2" s="347"/>
      <c r="AI2" s="347"/>
      <c r="AJ2" s="347"/>
      <c r="AK2" s="347"/>
    </row>
    <row r="3" spans="2:24" s="271" customFormat="1" ht="10.5">
      <c r="B3" s="271" t="s">
        <v>15</v>
      </c>
      <c r="C3" s="101" t="s">
        <v>17</v>
      </c>
      <c r="E3" s="101"/>
      <c r="F3" s="271" t="s">
        <v>201</v>
      </c>
      <c r="W3" s="272"/>
      <c r="X3" s="272"/>
    </row>
    <row r="4" spans="2:40" s="271" customFormat="1" ht="9.75" customHeight="1">
      <c r="B4" s="271" t="s">
        <v>16</v>
      </c>
      <c r="C4" s="347" t="s">
        <v>273</v>
      </c>
      <c r="D4" s="347"/>
      <c r="E4" s="347"/>
      <c r="F4" s="347"/>
      <c r="G4" s="347"/>
      <c r="W4" s="272"/>
      <c r="X4" s="272"/>
      <c r="Z4" s="347"/>
      <c r="AA4" s="347"/>
      <c r="AB4" s="347"/>
      <c r="AC4" s="347"/>
      <c r="AD4" s="347"/>
      <c r="AN4" s="273"/>
    </row>
    <row r="5" spans="1:40" s="100" customFormat="1" ht="9.75" customHeight="1">
      <c r="A5" s="101"/>
      <c r="C5" s="101"/>
      <c r="D5" s="101"/>
      <c r="E5" s="101"/>
      <c r="F5" s="101"/>
      <c r="G5" s="101"/>
      <c r="U5" s="101"/>
      <c r="V5" s="101"/>
      <c r="W5" s="102"/>
      <c r="X5" s="268"/>
      <c r="AN5" s="251"/>
    </row>
    <row r="6" spans="20:45" ht="10.5" hidden="1">
      <c r="T6" s="78" t="s">
        <v>336</v>
      </c>
      <c r="W6" s="80"/>
      <c r="X6" s="269"/>
      <c r="AL6" s="78" t="s">
        <v>338</v>
      </c>
      <c r="AS6" s="78" t="s">
        <v>336</v>
      </c>
    </row>
    <row r="7" spans="23:24" ht="10.5">
      <c r="W7" s="80"/>
      <c r="X7" s="269"/>
    </row>
    <row r="8" spans="1:47" s="79" customFormat="1" ht="9" customHeight="1">
      <c r="A8" s="348" t="s">
        <v>339</v>
      </c>
      <c r="B8" s="58" t="s">
        <v>19</v>
      </c>
      <c r="C8" s="343" t="s">
        <v>33</v>
      </c>
      <c r="D8" s="338" t="s">
        <v>344</v>
      </c>
      <c r="E8" s="338" t="s">
        <v>345</v>
      </c>
      <c r="F8" s="343" t="s">
        <v>207</v>
      </c>
      <c r="G8" s="343" t="s">
        <v>21</v>
      </c>
      <c r="H8" s="343" t="s">
        <v>22</v>
      </c>
      <c r="I8" s="343" t="s">
        <v>23</v>
      </c>
      <c r="J8" s="244" t="s">
        <v>1</v>
      </c>
      <c r="K8" s="244" t="s">
        <v>310</v>
      </c>
      <c r="L8" s="244" t="s">
        <v>310</v>
      </c>
      <c r="M8" s="244" t="s">
        <v>1</v>
      </c>
      <c r="N8" s="244" t="s">
        <v>310</v>
      </c>
      <c r="O8" s="244" t="s">
        <v>310</v>
      </c>
      <c r="P8" s="244" t="s">
        <v>310</v>
      </c>
      <c r="Q8" s="244" t="s">
        <v>310</v>
      </c>
      <c r="R8" s="244" t="s">
        <v>1</v>
      </c>
      <c r="S8" s="244" t="s">
        <v>1</v>
      </c>
      <c r="T8" s="244" t="s">
        <v>1</v>
      </c>
      <c r="U8" s="343" t="s">
        <v>217</v>
      </c>
      <c r="V8" s="337" t="s">
        <v>210</v>
      </c>
      <c r="W8" s="93"/>
      <c r="X8" s="348" t="s">
        <v>339</v>
      </c>
      <c r="Y8" s="81" t="s">
        <v>19</v>
      </c>
      <c r="Z8" s="338" t="s">
        <v>33</v>
      </c>
      <c r="AA8" s="338" t="s">
        <v>344</v>
      </c>
      <c r="AB8" s="338" t="s">
        <v>345</v>
      </c>
      <c r="AC8" s="338" t="s">
        <v>207</v>
      </c>
      <c r="AD8" s="338" t="s">
        <v>340</v>
      </c>
      <c r="AE8" s="338" t="s">
        <v>21</v>
      </c>
      <c r="AF8" s="338" t="s">
        <v>22</v>
      </c>
      <c r="AG8" s="338" t="s">
        <v>333</v>
      </c>
      <c r="AH8" s="338" t="s">
        <v>23</v>
      </c>
      <c r="AI8" s="244" t="s">
        <v>1</v>
      </c>
      <c r="AJ8" s="244" t="s">
        <v>310</v>
      </c>
      <c r="AK8" s="244" t="s">
        <v>310</v>
      </c>
      <c r="AL8" s="244" t="s">
        <v>1</v>
      </c>
      <c r="AM8" s="244" t="s">
        <v>310</v>
      </c>
      <c r="AN8" s="244" t="s">
        <v>310</v>
      </c>
      <c r="AO8" s="244" t="s">
        <v>310</v>
      </c>
      <c r="AP8" s="244" t="s">
        <v>310</v>
      </c>
      <c r="AQ8" s="244" t="s">
        <v>1</v>
      </c>
      <c r="AR8" s="244" t="s">
        <v>1</v>
      </c>
      <c r="AS8" s="244" t="s">
        <v>1</v>
      </c>
      <c r="AT8" s="343" t="s">
        <v>29</v>
      </c>
      <c r="AU8" s="343" t="s">
        <v>341</v>
      </c>
    </row>
    <row r="9" spans="1:47" ht="10.5">
      <c r="A9" s="348"/>
      <c r="B9" s="58" t="s">
        <v>2</v>
      </c>
      <c r="C9" s="343"/>
      <c r="D9" s="339"/>
      <c r="E9" s="339"/>
      <c r="F9" s="343"/>
      <c r="G9" s="343"/>
      <c r="H9" s="343"/>
      <c r="I9" s="343"/>
      <c r="J9" s="106" t="s">
        <v>4</v>
      </c>
      <c r="K9" s="106" t="s">
        <v>4</v>
      </c>
      <c r="L9" s="106" t="s">
        <v>4</v>
      </c>
      <c r="M9" s="106" t="s">
        <v>4</v>
      </c>
      <c r="N9" s="106" t="s">
        <v>4</v>
      </c>
      <c r="O9" s="106" t="s">
        <v>4</v>
      </c>
      <c r="P9" s="106" t="s">
        <v>4</v>
      </c>
      <c r="Q9" s="58" t="s">
        <v>4</v>
      </c>
      <c r="R9" s="58" t="s">
        <v>4</v>
      </c>
      <c r="S9" s="58" t="s">
        <v>4</v>
      </c>
      <c r="T9" s="58" t="s">
        <v>4</v>
      </c>
      <c r="U9" s="343"/>
      <c r="V9" s="337"/>
      <c r="W9" s="80"/>
      <c r="X9" s="348"/>
      <c r="Y9" s="81" t="s">
        <v>2</v>
      </c>
      <c r="Z9" s="339"/>
      <c r="AA9" s="339"/>
      <c r="AB9" s="339"/>
      <c r="AC9" s="339"/>
      <c r="AD9" s="339"/>
      <c r="AE9" s="339"/>
      <c r="AF9" s="339"/>
      <c r="AG9" s="339"/>
      <c r="AH9" s="339"/>
      <c r="AI9" s="58" t="s">
        <v>4</v>
      </c>
      <c r="AJ9" s="58" t="s">
        <v>4</v>
      </c>
      <c r="AK9" s="58" t="s">
        <v>4</v>
      </c>
      <c r="AL9" s="58" t="s">
        <v>4</v>
      </c>
      <c r="AM9" s="58" t="s">
        <v>4</v>
      </c>
      <c r="AN9" s="58" t="s">
        <v>4</v>
      </c>
      <c r="AO9" s="58" t="s">
        <v>4</v>
      </c>
      <c r="AP9" s="58" t="s">
        <v>4</v>
      </c>
      <c r="AQ9" s="58" t="s">
        <v>4</v>
      </c>
      <c r="AR9" s="58" t="s">
        <v>4</v>
      </c>
      <c r="AS9" s="58" t="s">
        <v>4</v>
      </c>
      <c r="AT9" s="343"/>
      <c r="AU9" s="343"/>
    </row>
    <row r="10" spans="1:47" s="85" customFormat="1" ht="30" customHeight="1">
      <c r="A10" s="348"/>
      <c r="B10" s="107" t="s">
        <v>5</v>
      </c>
      <c r="C10" s="343"/>
      <c r="D10" s="340"/>
      <c r="E10" s="340"/>
      <c r="F10" s="343"/>
      <c r="G10" s="343"/>
      <c r="H10" s="343"/>
      <c r="I10" s="343"/>
      <c r="J10" s="106" t="s">
        <v>208</v>
      </c>
      <c r="K10" s="106" t="s">
        <v>209</v>
      </c>
      <c r="L10" s="106" t="s">
        <v>232</v>
      </c>
      <c r="M10" s="106" t="s">
        <v>233</v>
      </c>
      <c r="N10" s="106" t="s">
        <v>212</v>
      </c>
      <c r="O10" s="106" t="s">
        <v>213</v>
      </c>
      <c r="P10" s="106" t="s">
        <v>214</v>
      </c>
      <c r="Q10" s="106" t="s">
        <v>215</v>
      </c>
      <c r="R10" s="106" t="s">
        <v>234</v>
      </c>
      <c r="S10" s="106" t="s">
        <v>235</v>
      </c>
      <c r="T10" s="106" t="s">
        <v>236</v>
      </c>
      <c r="U10" s="343"/>
      <c r="V10" s="337"/>
      <c r="W10" s="84"/>
      <c r="X10" s="348"/>
      <c r="Y10" s="83" t="s">
        <v>5</v>
      </c>
      <c r="Z10" s="340"/>
      <c r="AA10" s="340"/>
      <c r="AB10" s="340"/>
      <c r="AC10" s="340"/>
      <c r="AD10" s="340"/>
      <c r="AE10" s="340"/>
      <c r="AF10" s="340"/>
      <c r="AG10" s="340"/>
      <c r="AH10" s="340"/>
      <c r="AI10" s="106" t="s">
        <v>237</v>
      </c>
      <c r="AJ10" s="106" t="s">
        <v>238</v>
      </c>
      <c r="AK10" s="106" t="s">
        <v>239</v>
      </c>
      <c r="AL10" s="106" t="s">
        <v>283</v>
      </c>
      <c r="AM10" s="106" t="s">
        <v>284</v>
      </c>
      <c r="AN10" s="106" t="s">
        <v>311</v>
      </c>
      <c r="AO10" s="106" t="s">
        <v>312</v>
      </c>
      <c r="AP10" s="106" t="s">
        <v>325</v>
      </c>
      <c r="AQ10" s="106" t="s">
        <v>326</v>
      </c>
      <c r="AR10" s="106" t="s">
        <v>327</v>
      </c>
      <c r="AS10" s="106" t="s">
        <v>328</v>
      </c>
      <c r="AT10" s="343"/>
      <c r="AU10" s="343"/>
    </row>
    <row r="11" spans="1:47" ht="11.25">
      <c r="A11" s="81">
        <v>1</v>
      </c>
      <c r="B11" s="274" t="s">
        <v>342</v>
      </c>
      <c r="C11" s="81" t="s">
        <v>258</v>
      </c>
      <c r="D11" s="276" t="s">
        <v>241</v>
      </c>
      <c r="E11" s="276" t="s">
        <v>241</v>
      </c>
      <c r="F11" s="87">
        <v>0</v>
      </c>
      <c r="G11" s="88">
        <v>0</v>
      </c>
      <c r="H11" s="89">
        <v>0</v>
      </c>
      <c r="I11" s="89">
        <v>0</v>
      </c>
      <c r="J11" s="89">
        <v>0.17361111111111113</v>
      </c>
      <c r="K11" s="89">
        <v>0.23263888888888887</v>
      </c>
      <c r="L11" s="89">
        <v>0.27569444444444446</v>
      </c>
      <c r="M11" s="89">
        <v>0.31736111111111115</v>
      </c>
      <c r="N11" s="89">
        <v>0.3506944444444444</v>
      </c>
      <c r="O11" s="89">
        <v>0.42083333333333334</v>
      </c>
      <c r="P11" s="90">
        <v>0.4930555555555556</v>
      </c>
      <c r="Q11" s="90">
        <v>0.5576388888888889</v>
      </c>
      <c r="R11" s="90">
        <v>0.6027777777777777</v>
      </c>
      <c r="S11" s="90">
        <v>0.6722222222222222</v>
      </c>
      <c r="T11" s="90">
        <v>0.7291666666666666</v>
      </c>
      <c r="U11" s="266" t="str">
        <f aca="true" t="shared" si="0" ref="U11:U46">IF(F11&gt;2.9,F11/H11/24,"-")</f>
        <v>-</v>
      </c>
      <c r="V11" s="265" t="s">
        <v>241</v>
      </c>
      <c r="W11" s="80"/>
      <c r="X11" s="83">
        <v>1</v>
      </c>
      <c r="Y11" s="86" t="s">
        <v>243</v>
      </c>
      <c r="Z11" s="81" t="s">
        <v>31</v>
      </c>
      <c r="AA11" s="81"/>
      <c r="AB11" s="81"/>
      <c r="AC11" s="87">
        <v>0</v>
      </c>
      <c r="AD11" s="87">
        <v>0</v>
      </c>
      <c r="AE11" s="88">
        <v>0</v>
      </c>
      <c r="AF11" s="89">
        <v>0</v>
      </c>
      <c r="AG11" s="89">
        <v>0</v>
      </c>
      <c r="AH11" s="89">
        <v>0</v>
      </c>
      <c r="AI11" s="89">
        <v>0.2534722222222222</v>
      </c>
      <c r="AJ11" s="89">
        <v>0.3138888888888889</v>
      </c>
      <c r="AK11" s="89">
        <v>0.3541666666666667</v>
      </c>
      <c r="AL11" s="89" t="s">
        <v>241</v>
      </c>
      <c r="AM11" s="89">
        <v>0.43333333333333335</v>
      </c>
      <c r="AN11" s="89">
        <v>0.49374999999999997</v>
      </c>
      <c r="AO11" s="89">
        <v>0.576388888888889</v>
      </c>
      <c r="AP11" s="89">
        <v>0.642361111111111</v>
      </c>
      <c r="AQ11" s="89">
        <v>0.6875</v>
      </c>
      <c r="AR11" s="89">
        <v>0.7520833333333333</v>
      </c>
      <c r="AS11" s="89" t="s">
        <v>241</v>
      </c>
      <c r="AT11" s="266" t="str">
        <f aca="true" t="shared" si="1" ref="AT11:AU26">IF(AC11&gt;2.9,AC11/AF11/24,"-")</f>
        <v>-</v>
      </c>
      <c r="AU11" s="266" t="str">
        <f t="shared" si="1"/>
        <v>-</v>
      </c>
    </row>
    <row r="12" spans="1:47" ht="11.25">
      <c r="A12" s="81">
        <f>A11+1</f>
        <v>2</v>
      </c>
      <c r="B12" s="86" t="s">
        <v>230</v>
      </c>
      <c r="C12" s="81" t="s">
        <v>202</v>
      </c>
      <c r="D12" s="276" t="s">
        <v>346</v>
      </c>
      <c r="E12" s="276" t="s">
        <v>352</v>
      </c>
      <c r="F12" s="87">
        <v>1</v>
      </c>
      <c r="G12" s="88">
        <f>SUM(G11+F12)</f>
        <v>1</v>
      </c>
      <c r="H12" s="89">
        <v>0.0020833333333333333</v>
      </c>
      <c r="I12" s="89">
        <f>H12+I11</f>
        <v>0.0020833333333333333</v>
      </c>
      <c r="J12" s="89">
        <f>H12+J11</f>
        <v>0.17569444444444446</v>
      </c>
      <c r="K12" s="89">
        <f aca="true" t="shared" si="2" ref="K12:K46">H12+K11</f>
        <v>0.2347222222222222</v>
      </c>
      <c r="L12" s="89">
        <f aca="true" t="shared" si="3" ref="L12:L46">H12+L11</f>
        <v>0.2777777777777778</v>
      </c>
      <c r="M12" s="89">
        <f>H12+M11</f>
        <v>0.3194444444444445</v>
      </c>
      <c r="N12" s="89">
        <f aca="true" t="shared" si="4" ref="N12:N46">N11+H12</f>
        <v>0.35277777777777775</v>
      </c>
      <c r="O12" s="89">
        <f aca="true" t="shared" si="5" ref="O12:O46">H12+O11</f>
        <v>0.42291666666666666</v>
      </c>
      <c r="P12" s="89">
        <f aca="true" t="shared" si="6" ref="P12:P46">SUM(P11+H12)</f>
        <v>0.4951388888888889</v>
      </c>
      <c r="Q12" s="89">
        <f aca="true" t="shared" si="7" ref="Q12:Q46">H12+Q11</f>
        <v>0.5597222222222222</v>
      </c>
      <c r="R12" s="89">
        <f aca="true" t="shared" si="8" ref="R12:R46">SUM(R11+H12)</f>
        <v>0.6048611111111111</v>
      </c>
      <c r="S12" s="89">
        <f aca="true" t="shared" si="9" ref="S12:S46">H12+S11</f>
        <v>0.6743055555555555</v>
      </c>
      <c r="T12" s="89">
        <f aca="true" t="shared" si="10" ref="T12:T37">H12+T11</f>
        <v>0.73125</v>
      </c>
      <c r="U12" s="266" t="str">
        <f t="shared" si="0"/>
        <v>-</v>
      </c>
      <c r="V12" s="265" t="s">
        <v>241</v>
      </c>
      <c r="W12" s="80"/>
      <c r="X12" s="83">
        <f>X11+1</f>
        <v>2</v>
      </c>
      <c r="Y12" s="86" t="s">
        <v>242</v>
      </c>
      <c r="Z12" s="81" t="s">
        <v>31</v>
      </c>
      <c r="AA12" s="81"/>
      <c r="AB12" s="81"/>
      <c r="AC12" s="87">
        <v>1</v>
      </c>
      <c r="AD12" s="87">
        <v>1</v>
      </c>
      <c r="AE12" s="88">
        <f>AC12+AE11</f>
        <v>1</v>
      </c>
      <c r="AF12" s="89">
        <v>0.001388888888888889</v>
      </c>
      <c r="AG12" s="89">
        <v>0.001388888888888889</v>
      </c>
      <c r="AH12" s="89">
        <f>AF12+AH11</f>
        <v>0.001388888888888889</v>
      </c>
      <c r="AI12" s="89">
        <f aca="true" t="shared" si="11" ref="AI12:AI49">SUM(AI11+AF12)</f>
        <v>0.2548611111111111</v>
      </c>
      <c r="AJ12" s="89">
        <f aca="true" t="shared" si="12" ref="AJ12:AJ49">AJ11+AF12</f>
        <v>0.31527777777777777</v>
      </c>
      <c r="AK12" s="89">
        <f aca="true" t="shared" si="13" ref="AK12:AK49">AF12+AK11</f>
        <v>0.35555555555555557</v>
      </c>
      <c r="AL12" s="89" t="s">
        <v>241</v>
      </c>
      <c r="AM12" s="89">
        <f aca="true" t="shared" si="14" ref="AM12:AM17">AM11+AF12</f>
        <v>0.43472222222222223</v>
      </c>
      <c r="AN12" s="89">
        <f aca="true" t="shared" si="15" ref="AN12:AN49">AF12+AN11</f>
        <v>0.49513888888888885</v>
      </c>
      <c r="AO12" s="89">
        <f aca="true" t="shared" si="16" ref="AO12:AO49">AO11+AF12</f>
        <v>0.5777777777777778</v>
      </c>
      <c r="AP12" s="89">
        <f aca="true" t="shared" si="17" ref="AP12:AP49">AP11+AF12</f>
        <v>0.6437499999999999</v>
      </c>
      <c r="AQ12" s="89">
        <f aca="true" t="shared" si="18" ref="AQ12:AQ48">AQ11+AF12</f>
        <v>0.6888888888888889</v>
      </c>
      <c r="AR12" s="89">
        <v>0.7534722222222222</v>
      </c>
      <c r="AS12" s="89" t="s">
        <v>241</v>
      </c>
      <c r="AT12" s="266" t="str">
        <f t="shared" si="1"/>
        <v>-</v>
      </c>
      <c r="AU12" s="266" t="str">
        <f t="shared" si="1"/>
        <v>-</v>
      </c>
    </row>
    <row r="13" spans="1:47" ht="11.25">
      <c r="A13" s="81">
        <f aca="true" t="shared" si="19" ref="A13:A46">A12+1</f>
        <v>3</v>
      </c>
      <c r="B13" s="86" t="s">
        <v>228</v>
      </c>
      <c r="C13" s="81" t="s">
        <v>202</v>
      </c>
      <c r="D13" s="276" t="s">
        <v>346</v>
      </c>
      <c r="E13" s="276" t="s">
        <v>352</v>
      </c>
      <c r="F13" s="87">
        <v>0.4</v>
      </c>
      <c r="G13" s="88">
        <f aca="true" t="shared" si="20" ref="G13:G46">SUM(G12+F13)</f>
        <v>1.4</v>
      </c>
      <c r="H13" s="89">
        <v>0.0006944444444444445</v>
      </c>
      <c r="I13" s="89">
        <f aca="true" t="shared" si="21" ref="I13:I46">H13+I12</f>
        <v>0.002777777777777778</v>
      </c>
      <c r="J13" s="89">
        <f aca="true" t="shared" si="22" ref="J13:J46">H13+J12</f>
        <v>0.1763888888888889</v>
      </c>
      <c r="K13" s="89">
        <f t="shared" si="2"/>
        <v>0.23541666666666664</v>
      </c>
      <c r="L13" s="89">
        <f t="shared" si="3"/>
        <v>0.27847222222222223</v>
      </c>
      <c r="M13" s="89">
        <f aca="true" t="shared" si="23" ref="M13:M37">H13+M12</f>
        <v>0.3201388888888889</v>
      </c>
      <c r="N13" s="89">
        <f t="shared" si="4"/>
        <v>0.3534722222222222</v>
      </c>
      <c r="O13" s="89">
        <f t="shared" si="5"/>
        <v>0.4236111111111111</v>
      </c>
      <c r="P13" s="89">
        <f t="shared" si="6"/>
        <v>0.49583333333333335</v>
      </c>
      <c r="Q13" s="89">
        <f t="shared" si="7"/>
        <v>0.5604166666666667</v>
      </c>
      <c r="R13" s="89">
        <f t="shared" si="8"/>
        <v>0.6055555555555555</v>
      </c>
      <c r="S13" s="89">
        <f t="shared" si="9"/>
        <v>0.6749999999999999</v>
      </c>
      <c r="T13" s="89">
        <f t="shared" si="10"/>
        <v>0.7319444444444444</v>
      </c>
      <c r="U13" s="266" t="str">
        <f t="shared" si="0"/>
        <v>-</v>
      </c>
      <c r="V13" s="265" t="s">
        <v>241</v>
      </c>
      <c r="W13" s="80"/>
      <c r="X13" s="83">
        <f aca="true" t="shared" si="24" ref="X13:X49">X12+1</f>
        <v>3</v>
      </c>
      <c r="Y13" s="86" t="s">
        <v>244</v>
      </c>
      <c r="Z13" s="81" t="s">
        <v>31</v>
      </c>
      <c r="AA13" s="81"/>
      <c r="AB13" s="81"/>
      <c r="AC13" s="87">
        <v>0.8</v>
      </c>
      <c r="AD13" s="87">
        <v>0.8</v>
      </c>
      <c r="AE13" s="88">
        <f aca="true" t="shared" si="25" ref="AE13:AE49">AC13+AE12</f>
        <v>1.8</v>
      </c>
      <c r="AF13" s="89">
        <v>0.001388888888888889</v>
      </c>
      <c r="AG13" s="89">
        <v>0.001388888888888889</v>
      </c>
      <c r="AH13" s="89">
        <f aca="true" t="shared" si="26" ref="AH13:AH44">AF13+AH12</f>
        <v>0.002777777777777778</v>
      </c>
      <c r="AI13" s="89">
        <f t="shared" si="11"/>
        <v>0.25625</v>
      </c>
      <c r="AJ13" s="89">
        <f t="shared" si="12"/>
        <v>0.31666666666666665</v>
      </c>
      <c r="AK13" s="89">
        <f t="shared" si="13"/>
        <v>0.35694444444444445</v>
      </c>
      <c r="AL13" s="89" t="s">
        <v>241</v>
      </c>
      <c r="AM13" s="89">
        <f t="shared" si="14"/>
        <v>0.4361111111111111</v>
      </c>
      <c r="AN13" s="89">
        <f t="shared" si="15"/>
        <v>0.49652777777777773</v>
      </c>
      <c r="AO13" s="89">
        <f t="shared" si="16"/>
        <v>0.5791666666666667</v>
      </c>
      <c r="AP13" s="89">
        <f t="shared" si="17"/>
        <v>0.6451388888888888</v>
      </c>
      <c r="AQ13" s="89">
        <f t="shared" si="18"/>
        <v>0.6902777777777778</v>
      </c>
      <c r="AR13" s="89">
        <v>0.7548611111111111</v>
      </c>
      <c r="AS13" s="89" t="s">
        <v>241</v>
      </c>
      <c r="AT13" s="266" t="str">
        <f t="shared" si="1"/>
        <v>-</v>
      </c>
      <c r="AU13" s="266" t="str">
        <f t="shared" si="1"/>
        <v>-</v>
      </c>
    </row>
    <row r="14" spans="1:47" ht="11.25">
      <c r="A14" s="81">
        <f t="shared" si="19"/>
        <v>4</v>
      </c>
      <c r="B14" s="86" t="s">
        <v>229</v>
      </c>
      <c r="C14" s="81" t="s">
        <v>202</v>
      </c>
      <c r="D14" s="276" t="s">
        <v>346</v>
      </c>
      <c r="E14" s="276" t="s">
        <v>352</v>
      </c>
      <c r="F14" s="87">
        <v>1.5</v>
      </c>
      <c r="G14" s="88">
        <f t="shared" si="20"/>
        <v>2.9</v>
      </c>
      <c r="H14" s="89">
        <v>0.001388888888888889</v>
      </c>
      <c r="I14" s="89">
        <f t="shared" si="21"/>
        <v>0.004166666666666667</v>
      </c>
      <c r="J14" s="89">
        <f t="shared" si="22"/>
        <v>0.17777777777777778</v>
      </c>
      <c r="K14" s="89">
        <f t="shared" si="2"/>
        <v>0.23680555555555552</v>
      </c>
      <c r="L14" s="89">
        <f t="shared" si="3"/>
        <v>0.2798611111111111</v>
      </c>
      <c r="M14" s="89">
        <f t="shared" si="23"/>
        <v>0.3215277777777778</v>
      </c>
      <c r="N14" s="89">
        <f t="shared" si="4"/>
        <v>0.35486111111111107</v>
      </c>
      <c r="O14" s="89">
        <f t="shared" si="5"/>
        <v>0.425</v>
      </c>
      <c r="P14" s="89">
        <f t="shared" si="6"/>
        <v>0.49722222222222223</v>
      </c>
      <c r="Q14" s="89">
        <f t="shared" si="7"/>
        <v>0.5618055555555556</v>
      </c>
      <c r="R14" s="89">
        <f t="shared" si="8"/>
        <v>0.6069444444444444</v>
      </c>
      <c r="S14" s="89">
        <f t="shared" si="9"/>
        <v>0.6763888888888888</v>
      </c>
      <c r="T14" s="89">
        <f t="shared" si="10"/>
        <v>0.7333333333333333</v>
      </c>
      <c r="U14" s="266" t="str">
        <f t="shared" si="0"/>
        <v>-</v>
      </c>
      <c r="V14" s="265" t="s">
        <v>241</v>
      </c>
      <c r="W14" s="80"/>
      <c r="X14" s="83">
        <f t="shared" si="24"/>
        <v>4</v>
      </c>
      <c r="Y14" s="86" t="s">
        <v>245</v>
      </c>
      <c r="Z14" s="81" t="s">
        <v>31</v>
      </c>
      <c r="AA14" s="81"/>
      <c r="AB14" s="81"/>
      <c r="AC14" s="87">
        <v>2.1</v>
      </c>
      <c r="AD14" s="87">
        <v>2.1</v>
      </c>
      <c r="AE14" s="88">
        <f t="shared" si="25"/>
        <v>3.9000000000000004</v>
      </c>
      <c r="AF14" s="89">
        <v>0.0020833333333333333</v>
      </c>
      <c r="AG14" s="89">
        <v>0.0020833333333333333</v>
      </c>
      <c r="AH14" s="89">
        <f t="shared" si="26"/>
        <v>0.004861111111111111</v>
      </c>
      <c r="AI14" s="89">
        <f t="shared" si="11"/>
        <v>0.2583333333333333</v>
      </c>
      <c r="AJ14" s="89">
        <f t="shared" si="12"/>
        <v>0.31875</v>
      </c>
      <c r="AK14" s="89">
        <f t="shared" si="13"/>
        <v>0.3590277777777778</v>
      </c>
      <c r="AL14" s="89" t="s">
        <v>241</v>
      </c>
      <c r="AM14" s="89">
        <f t="shared" si="14"/>
        <v>0.43819444444444444</v>
      </c>
      <c r="AN14" s="89">
        <f t="shared" si="15"/>
        <v>0.49861111111111106</v>
      </c>
      <c r="AO14" s="89">
        <f t="shared" si="16"/>
        <v>0.58125</v>
      </c>
      <c r="AP14" s="89">
        <f t="shared" si="17"/>
        <v>0.6472222222222221</v>
      </c>
      <c r="AQ14" s="89">
        <f t="shared" si="18"/>
        <v>0.6923611111111111</v>
      </c>
      <c r="AR14" s="89">
        <v>0.7569444444444444</v>
      </c>
      <c r="AS14" s="89" t="s">
        <v>241</v>
      </c>
      <c r="AT14" s="266" t="str">
        <f t="shared" si="1"/>
        <v>-</v>
      </c>
      <c r="AU14" s="266" t="str">
        <f t="shared" si="1"/>
        <v>-</v>
      </c>
    </row>
    <row r="15" spans="1:47" ht="11.25">
      <c r="A15" s="81">
        <f t="shared" si="19"/>
        <v>5</v>
      </c>
      <c r="B15" s="86" t="s">
        <v>259</v>
      </c>
      <c r="C15" s="81" t="s">
        <v>40</v>
      </c>
      <c r="D15" s="276" t="s">
        <v>347</v>
      </c>
      <c r="E15" s="81">
        <v>473</v>
      </c>
      <c r="F15" s="87">
        <v>3.2</v>
      </c>
      <c r="G15" s="88">
        <f t="shared" si="20"/>
        <v>6.1</v>
      </c>
      <c r="H15" s="89">
        <v>0.003472222222222222</v>
      </c>
      <c r="I15" s="89">
        <f t="shared" si="21"/>
        <v>0.007638888888888889</v>
      </c>
      <c r="J15" s="89">
        <f t="shared" si="22"/>
        <v>0.18125</v>
      </c>
      <c r="K15" s="89">
        <f t="shared" si="2"/>
        <v>0.24027777777777773</v>
      </c>
      <c r="L15" s="89">
        <f t="shared" si="3"/>
        <v>0.2833333333333333</v>
      </c>
      <c r="M15" s="89">
        <f t="shared" si="23"/>
        <v>0.325</v>
      </c>
      <c r="N15" s="89">
        <f t="shared" si="4"/>
        <v>0.3583333333333333</v>
      </c>
      <c r="O15" s="89">
        <f t="shared" si="5"/>
        <v>0.4284722222222222</v>
      </c>
      <c r="P15" s="89">
        <f t="shared" si="6"/>
        <v>0.5006944444444444</v>
      </c>
      <c r="Q15" s="89">
        <f t="shared" si="7"/>
        <v>0.5652777777777778</v>
      </c>
      <c r="R15" s="89">
        <f t="shared" si="8"/>
        <v>0.6104166666666666</v>
      </c>
      <c r="S15" s="89">
        <f t="shared" si="9"/>
        <v>0.679861111111111</v>
      </c>
      <c r="T15" s="89">
        <f t="shared" si="10"/>
        <v>0.7368055555555555</v>
      </c>
      <c r="U15" s="266">
        <f t="shared" si="0"/>
        <v>38.400000000000006</v>
      </c>
      <c r="V15" s="265">
        <v>38.400000000000006</v>
      </c>
      <c r="W15" s="80"/>
      <c r="X15" s="83">
        <f t="shared" si="24"/>
        <v>5</v>
      </c>
      <c r="Y15" s="86" t="s">
        <v>246</v>
      </c>
      <c r="Z15" s="81" t="s">
        <v>32</v>
      </c>
      <c r="AA15" s="81"/>
      <c r="AB15" s="81"/>
      <c r="AC15" s="91">
        <v>0.7</v>
      </c>
      <c r="AD15" s="91">
        <v>0.7</v>
      </c>
      <c r="AE15" s="88">
        <f t="shared" si="25"/>
        <v>4.6000000000000005</v>
      </c>
      <c r="AF15" s="89">
        <v>0.001388888888888889</v>
      </c>
      <c r="AG15" s="89">
        <v>0.001388888888888889</v>
      </c>
      <c r="AH15" s="89">
        <f t="shared" si="26"/>
        <v>0.00625</v>
      </c>
      <c r="AI15" s="89">
        <f t="shared" si="11"/>
        <v>0.2597222222222222</v>
      </c>
      <c r="AJ15" s="89">
        <f t="shared" si="12"/>
        <v>0.32013888888888886</v>
      </c>
      <c r="AK15" s="89">
        <f t="shared" si="13"/>
        <v>0.36041666666666666</v>
      </c>
      <c r="AL15" s="89" t="s">
        <v>241</v>
      </c>
      <c r="AM15" s="89">
        <f t="shared" si="14"/>
        <v>0.4395833333333333</v>
      </c>
      <c r="AN15" s="89">
        <f t="shared" si="15"/>
        <v>0.49999999999999994</v>
      </c>
      <c r="AO15" s="89">
        <f t="shared" si="16"/>
        <v>0.5826388888888889</v>
      </c>
      <c r="AP15" s="89">
        <f t="shared" si="17"/>
        <v>0.648611111111111</v>
      </c>
      <c r="AQ15" s="89">
        <f t="shared" si="18"/>
        <v>0.69375</v>
      </c>
      <c r="AR15" s="89">
        <v>0.7583333333333333</v>
      </c>
      <c r="AS15" s="89" t="s">
        <v>241</v>
      </c>
      <c r="AT15" s="266" t="str">
        <f t="shared" si="1"/>
        <v>-</v>
      </c>
      <c r="AU15" s="266" t="str">
        <f t="shared" si="1"/>
        <v>-</v>
      </c>
    </row>
    <row r="16" spans="1:47" ht="11.25">
      <c r="A16" s="81">
        <f t="shared" si="19"/>
        <v>6</v>
      </c>
      <c r="B16" s="86" t="s">
        <v>260</v>
      </c>
      <c r="C16" s="81" t="s">
        <v>353</v>
      </c>
      <c r="D16" s="276" t="s">
        <v>348</v>
      </c>
      <c r="E16" s="81">
        <v>473</v>
      </c>
      <c r="F16" s="87">
        <v>1.9</v>
      </c>
      <c r="G16" s="88">
        <f t="shared" si="20"/>
        <v>8</v>
      </c>
      <c r="H16" s="89">
        <v>0.0020833333333333333</v>
      </c>
      <c r="I16" s="89">
        <f t="shared" si="21"/>
        <v>0.009722222222222222</v>
      </c>
      <c r="J16" s="89">
        <f t="shared" si="22"/>
        <v>0.18333333333333332</v>
      </c>
      <c r="K16" s="89">
        <f t="shared" si="2"/>
        <v>0.24236111111111105</v>
      </c>
      <c r="L16" s="89">
        <f t="shared" si="3"/>
        <v>0.28541666666666665</v>
      </c>
      <c r="M16" s="89">
        <f t="shared" si="23"/>
        <v>0.32708333333333334</v>
      </c>
      <c r="N16" s="89">
        <f t="shared" si="4"/>
        <v>0.3604166666666666</v>
      </c>
      <c r="O16" s="89">
        <f t="shared" si="5"/>
        <v>0.4305555555555555</v>
      </c>
      <c r="P16" s="89">
        <f t="shared" si="6"/>
        <v>0.5027777777777778</v>
      </c>
      <c r="Q16" s="89">
        <f t="shared" si="7"/>
        <v>0.5673611111111111</v>
      </c>
      <c r="R16" s="89">
        <f t="shared" si="8"/>
        <v>0.6124999999999999</v>
      </c>
      <c r="S16" s="89">
        <f t="shared" si="9"/>
        <v>0.6819444444444444</v>
      </c>
      <c r="T16" s="89">
        <f t="shared" si="10"/>
        <v>0.7388888888888888</v>
      </c>
      <c r="U16" s="266" t="str">
        <f t="shared" si="0"/>
        <v>-</v>
      </c>
      <c r="V16" s="265" t="s">
        <v>241</v>
      </c>
      <c r="W16" s="80"/>
      <c r="X16" s="83">
        <f t="shared" si="24"/>
        <v>6</v>
      </c>
      <c r="Y16" s="86" t="s">
        <v>247</v>
      </c>
      <c r="Z16" s="81" t="s">
        <v>31</v>
      </c>
      <c r="AA16" s="81"/>
      <c r="AB16" s="81"/>
      <c r="AC16" s="87">
        <v>1.6</v>
      </c>
      <c r="AD16" s="87">
        <v>1.6</v>
      </c>
      <c r="AE16" s="88">
        <f t="shared" si="25"/>
        <v>6.200000000000001</v>
      </c>
      <c r="AF16" s="89">
        <v>0.0020833333333333333</v>
      </c>
      <c r="AG16" s="89">
        <v>0.0020833333333333333</v>
      </c>
      <c r="AH16" s="89">
        <f t="shared" si="26"/>
        <v>0.008333333333333333</v>
      </c>
      <c r="AI16" s="89">
        <f t="shared" si="11"/>
        <v>0.2618055555555555</v>
      </c>
      <c r="AJ16" s="89">
        <f t="shared" si="12"/>
        <v>0.3222222222222222</v>
      </c>
      <c r="AK16" s="89">
        <f t="shared" si="13"/>
        <v>0.3625</v>
      </c>
      <c r="AL16" s="89" t="s">
        <v>241</v>
      </c>
      <c r="AM16" s="89">
        <f t="shared" si="14"/>
        <v>0.44166666666666665</v>
      </c>
      <c r="AN16" s="89">
        <f t="shared" si="15"/>
        <v>0.5020833333333333</v>
      </c>
      <c r="AO16" s="89">
        <f t="shared" si="16"/>
        <v>0.5847222222222223</v>
      </c>
      <c r="AP16" s="89">
        <f t="shared" si="17"/>
        <v>0.6506944444444444</v>
      </c>
      <c r="AQ16" s="89">
        <f t="shared" si="18"/>
        <v>0.6958333333333333</v>
      </c>
      <c r="AR16" s="89">
        <v>0.7604166666666666</v>
      </c>
      <c r="AS16" s="89" t="s">
        <v>241</v>
      </c>
      <c r="AT16" s="266" t="str">
        <f t="shared" si="1"/>
        <v>-</v>
      </c>
      <c r="AU16" s="266" t="str">
        <f t="shared" si="1"/>
        <v>-</v>
      </c>
    </row>
    <row r="17" spans="1:47" ht="11.25">
      <c r="A17" s="81">
        <f t="shared" si="19"/>
        <v>7</v>
      </c>
      <c r="B17" s="86" t="s">
        <v>261</v>
      </c>
      <c r="C17" s="81" t="s">
        <v>353</v>
      </c>
      <c r="D17" s="276" t="s">
        <v>349</v>
      </c>
      <c r="E17" s="81">
        <v>473</v>
      </c>
      <c r="F17" s="87">
        <v>1.4</v>
      </c>
      <c r="G17" s="88">
        <f t="shared" si="20"/>
        <v>9.4</v>
      </c>
      <c r="H17" s="89">
        <v>0.001388888888888889</v>
      </c>
      <c r="I17" s="89">
        <f t="shared" si="21"/>
        <v>0.011111111111111112</v>
      </c>
      <c r="J17" s="89">
        <f t="shared" si="22"/>
        <v>0.1847222222222222</v>
      </c>
      <c r="K17" s="89">
        <f t="shared" si="2"/>
        <v>0.24374999999999994</v>
      </c>
      <c r="L17" s="89">
        <f t="shared" si="3"/>
        <v>0.28680555555555554</v>
      </c>
      <c r="M17" s="89">
        <f t="shared" si="23"/>
        <v>0.3284722222222222</v>
      </c>
      <c r="N17" s="89">
        <f t="shared" si="4"/>
        <v>0.3618055555555555</v>
      </c>
      <c r="O17" s="89">
        <f t="shared" si="5"/>
        <v>0.4319444444444444</v>
      </c>
      <c r="P17" s="89">
        <f t="shared" si="6"/>
        <v>0.5041666666666667</v>
      </c>
      <c r="Q17" s="89">
        <f t="shared" si="7"/>
        <v>0.56875</v>
      </c>
      <c r="R17" s="89">
        <f t="shared" si="8"/>
        <v>0.6138888888888888</v>
      </c>
      <c r="S17" s="89">
        <f t="shared" si="9"/>
        <v>0.6833333333333332</v>
      </c>
      <c r="T17" s="89">
        <f t="shared" si="10"/>
        <v>0.7402777777777777</v>
      </c>
      <c r="U17" s="266" t="str">
        <f t="shared" si="0"/>
        <v>-</v>
      </c>
      <c r="V17" s="265" t="s">
        <v>241</v>
      </c>
      <c r="W17" s="80"/>
      <c r="X17" s="83">
        <f t="shared" si="24"/>
        <v>7</v>
      </c>
      <c r="Y17" s="86" t="s">
        <v>248</v>
      </c>
      <c r="Z17" s="81" t="s">
        <v>31</v>
      </c>
      <c r="AA17" s="81"/>
      <c r="AB17" s="81"/>
      <c r="AC17" s="87">
        <v>0.7</v>
      </c>
      <c r="AD17" s="87">
        <v>0.7</v>
      </c>
      <c r="AE17" s="88">
        <f t="shared" si="25"/>
        <v>6.900000000000001</v>
      </c>
      <c r="AF17" s="89">
        <v>0.001388888888888889</v>
      </c>
      <c r="AG17" s="89">
        <v>0.001388888888888889</v>
      </c>
      <c r="AH17" s="89">
        <f t="shared" si="26"/>
        <v>0.009722222222222222</v>
      </c>
      <c r="AI17" s="89">
        <f t="shared" si="11"/>
        <v>0.2631944444444444</v>
      </c>
      <c r="AJ17" s="89">
        <f t="shared" si="12"/>
        <v>0.32361111111111107</v>
      </c>
      <c r="AK17" s="89">
        <f t="shared" si="13"/>
        <v>0.3638888888888889</v>
      </c>
      <c r="AL17" s="89" t="s">
        <v>241</v>
      </c>
      <c r="AM17" s="89">
        <f t="shared" si="14"/>
        <v>0.44305555555555554</v>
      </c>
      <c r="AN17" s="89">
        <f t="shared" si="15"/>
        <v>0.5034722222222222</v>
      </c>
      <c r="AO17" s="89">
        <f t="shared" si="16"/>
        <v>0.5861111111111111</v>
      </c>
      <c r="AP17" s="89">
        <f t="shared" si="17"/>
        <v>0.6520833333333332</v>
      </c>
      <c r="AQ17" s="89">
        <f t="shared" si="18"/>
        <v>0.6972222222222222</v>
      </c>
      <c r="AR17" s="89">
        <v>0.7618055555555555</v>
      </c>
      <c r="AS17" s="89" t="s">
        <v>241</v>
      </c>
      <c r="AT17" s="266" t="str">
        <f t="shared" si="1"/>
        <v>-</v>
      </c>
      <c r="AU17" s="266" t="str">
        <f t="shared" si="1"/>
        <v>-</v>
      </c>
    </row>
    <row r="18" spans="1:47" ht="11.25">
      <c r="A18" s="81">
        <f t="shared" si="19"/>
        <v>8</v>
      </c>
      <c r="B18" s="86" t="s">
        <v>262</v>
      </c>
      <c r="C18" s="81" t="s">
        <v>40</v>
      </c>
      <c r="D18" s="276" t="s">
        <v>350</v>
      </c>
      <c r="E18" s="81">
        <v>473</v>
      </c>
      <c r="F18" s="87">
        <v>0.9</v>
      </c>
      <c r="G18" s="88">
        <f t="shared" si="20"/>
        <v>10.3</v>
      </c>
      <c r="H18" s="89">
        <v>0.001388888888888889</v>
      </c>
      <c r="I18" s="89">
        <f t="shared" si="21"/>
        <v>0.0125</v>
      </c>
      <c r="J18" s="89">
        <f t="shared" si="22"/>
        <v>0.1861111111111111</v>
      </c>
      <c r="K18" s="89">
        <f t="shared" si="2"/>
        <v>0.24513888888888882</v>
      </c>
      <c r="L18" s="89">
        <f t="shared" si="3"/>
        <v>0.2881944444444444</v>
      </c>
      <c r="M18" s="89">
        <f t="shared" si="23"/>
        <v>0.3298611111111111</v>
      </c>
      <c r="N18" s="89">
        <f t="shared" si="4"/>
        <v>0.3631944444444444</v>
      </c>
      <c r="O18" s="89">
        <f t="shared" si="5"/>
        <v>0.4333333333333333</v>
      </c>
      <c r="P18" s="89">
        <f t="shared" si="6"/>
        <v>0.5055555555555555</v>
      </c>
      <c r="Q18" s="89">
        <f t="shared" si="7"/>
        <v>0.5701388888888889</v>
      </c>
      <c r="R18" s="89">
        <f t="shared" si="8"/>
        <v>0.6152777777777777</v>
      </c>
      <c r="S18" s="89">
        <f t="shared" si="9"/>
        <v>0.6847222222222221</v>
      </c>
      <c r="T18" s="89">
        <f t="shared" si="10"/>
        <v>0.7416666666666666</v>
      </c>
      <c r="U18" s="266" t="str">
        <f t="shared" si="0"/>
        <v>-</v>
      </c>
      <c r="V18" s="265" t="s">
        <v>241</v>
      </c>
      <c r="W18" s="80"/>
      <c r="X18" s="83">
        <f t="shared" si="24"/>
        <v>8</v>
      </c>
      <c r="Y18" s="86" t="s">
        <v>249</v>
      </c>
      <c r="Z18" s="81" t="s">
        <v>31</v>
      </c>
      <c r="AA18" s="81"/>
      <c r="AB18" s="81"/>
      <c r="AC18" s="87">
        <v>1.9</v>
      </c>
      <c r="AD18" s="108" t="s">
        <v>241</v>
      </c>
      <c r="AE18" s="88">
        <f t="shared" si="25"/>
        <v>8.8</v>
      </c>
      <c r="AF18" s="89">
        <v>0.0020833333333333333</v>
      </c>
      <c r="AG18" s="105">
        <v>0.003472222222222222</v>
      </c>
      <c r="AH18" s="89">
        <f t="shared" si="26"/>
        <v>0.011805555555555555</v>
      </c>
      <c r="AI18" s="89">
        <f t="shared" si="11"/>
        <v>0.2652777777777777</v>
      </c>
      <c r="AJ18" s="89">
        <f t="shared" si="12"/>
        <v>0.3256944444444444</v>
      </c>
      <c r="AK18" s="89">
        <f t="shared" si="13"/>
        <v>0.3659722222222222</v>
      </c>
      <c r="AL18" s="89" t="s">
        <v>241</v>
      </c>
      <c r="AM18" s="89">
        <v>0.4465277777777778</v>
      </c>
      <c r="AN18" s="89">
        <f t="shared" si="15"/>
        <v>0.5055555555555555</v>
      </c>
      <c r="AO18" s="89">
        <f t="shared" si="16"/>
        <v>0.5881944444444445</v>
      </c>
      <c r="AP18" s="89">
        <f t="shared" si="17"/>
        <v>0.6541666666666666</v>
      </c>
      <c r="AQ18" s="89">
        <f t="shared" si="18"/>
        <v>0.6993055555555555</v>
      </c>
      <c r="AR18" s="105" t="s">
        <v>241</v>
      </c>
      <c r="AS18" s="89" t="s">
        <v>241</v>
      </c>
      <c r="AT18" s="266" t="str">
        <f t="shared" si="1"/>
        <v>-</v>
      </c>
      <c r="AU18" s="266" t="s">
        <v>241</v>
      </c>
    </row>
    <row r="19" spans="1:47" ht="11.25">
      <c r="A19" s="81">
        <f t="shared" si="19"/>
        <v>9</v>
      </c>
      <c r="B19" s="86" t="s">
        <v>263</v>
      </c>
      <c r="C19" s="81" t="s">
        <v>353</v>
      </c>
      <c r="D19" s="276" t="s">
        <v>351</v>
      </c>
      <c r="E19" s="81">
        <v>473</v>
      </c>
      <c r="F19" s="87">
        <v>2.2</v>
      </c>
      <c r="G19" s="88">
        <f t="shared" si="20"/>
        <v>12.5</v>
      </c>
      <c r="H19" s="89">
        <v>0.0020833333333333333</v>
      </c>
      <c r="I19" s="89">
        <f t="shared" si="21"/>
        <v>0.014583333333333334</v>
      </c>
      <c r="J19" s="89">
        <f t="shared" si="22"/>
        <v>0.18819444444444441</v>
      </c>
      <c r="K19" s="89">
        <f t="shared" si="2"/>
        <v>0.24722222222222215</v>
      </c>
      <c r="L19" s="89">
        <f t="shared" si="3"/>
        <v>0.29027777777777775</v>
      </c>
      <c r="M19" s="89">
        <f t="shared" si="23"/>
        <v>0.33194444444444443</v>
      </c>
      <c r="N19" s="89">
        <f t="shared" si="4"/>
        <v>0.3652777777777777</v>
      </c>
      <c r="O19" s="89">
        <f t="shared" si="5"/>
        <v>0.4354166666666666</v>
      </c>
      <c r="P19" s="89">
        <f t="shared" si="6"/>
        <v>0.5076388888888889</v>
      </c>
      <c r="Q19" s="89">
        <f t="shared" si="7"/>
        <v>0.5722222222222222</v>
      </c>
      <c r="R19" s="89">
        <f t="shared" si="8"/>
        <v>0.617361111111111</v>
      </c>
      <c r="S19" s="89">
        <f t="shared" si="9"/>
        <v>0.6868055555555554</v>
      </c>
      <c r="T19" s="89">
        <f t="shared" si="10"/>
        <v>0.7437499999999999</v>
      </c>
      <c r="U19" s="266" t="str">
        <f t="shared" si="0"/>
        <v>-</v>
      </c>
      <c r="V19" s="265" t="s">
        <v>241</v>
      </c>
      <c r="W19" s="80"/>
      <c r="X19" s="83">
        <f t="shared" si="24"/>
        <v>9</v>
      </c>
      <c r="Y19" s="86" t="s">
        <v>221</v>
      </c>
      <c r="Z19" s="81" t="s">
        <v>32</v>
      </c>
      <c r="AA19" s="81"/>
      <c r="AB19" s="81"/>
      <c r="AC19" s="87">
        <v>2.1</v>
      </c>
      <c r="AD19" s="87">
        <v>4</v>
      </c>
      <c r="AE19" s="88">
        <f t="shared" si="25"/>
        <v>10.9</v>
      </c>
      <c r="AF19" s="89">
        <v>0.0020833333333333333</v>
      </c>
      <c r="AG19" s="89">
        <v>0.004166666666666667</v>
      </c>
      <c r="AH19" s="89">
        <f t="shared" si="26"/>
        <v>0.013888888888888888</v>
      </c>
      <c r="AI19" s="89">
        <f t="shared" si="11"/>
        <v>0.26736111111111105</v>
      </c>
      <c r="AJ19" s="89">
        <f t="shared" si="12"/>
        <v>0.3277777777777777</v>
      </c>
      <c r="AK19" s="89">
        <f t="shared" si="13"/>
        <v>0.3680555555555555</v>
      </c>
      <c r="AL19" s="89" t="s">
        <v>241</v>
      </c>
      <c r="AM19" s="89">
        <v>0.4479166666666667</v>
      </c>
      <c r="AN19" s="89">
        <f t="shared" si="15"/>
        <v>0.5076388888888889</v>
      </c>
      <c r="AO19" s="89">
        <f t="shared" si="16"/>
        <v>0.5902777777777778</v>
      </c>
      <c r="AP19" s="89">
        <f t="shared" si="17"/>
        <v>0.6562499999999999</v>
      </c>
      <c r="AQ19" s="89">
        <f t="shared" si="18"/>
        <v>0.7013888888888888</v>
      </c>
      <c r="AR19" s="89">
        <v>0.7659722222222222</v>
      </c>
      <c r="AS19" s="89" t="s">
        <v>241</v>
      </c>
      <c r="AT19" s="266" t="str">
        <f t="shared" si="1"/>
        <v>-</v>
      </c>
      <c r="AU19" s="266">
        <f t="shared" si="1"/>
        <v>40</v>
      </c>
    </row>
    <row r="20" spans="1:47" ht="11.25">
      <c r="A20" s="81">
        <f t="shared" si="19"/>
        <v>10</v>
      </c>
      <c r="B20" s="86" t="s">
        <v>188</v>
      </c>
      <c r="C20" s="81" t="s">
        <v>31</v>
      </c>
      <c r="D20" s="276" t="s">
        <v>241</v>
      </c>
      <c r="E20" s="81" t="s">
        <v>354</v>
      </c>
      <c r="F20" s="87">
        <v>2</v>
      </c>
      <c r="G20" s="88">
        <f t="shared" si="20"/>
        <v>14.5</v>
      </c>
      <c r="H20" s="89">
        <v>0.0020833333333333333</v>
      </c>
      <c r="I20" s="89">
        <f t="shared" si="21"/>
        <v>0.016666666666666666</v>
      </c>
      <c r="J20" s="89">
        <f t="shared" si="22"/>
        <v>0.19027777777777774</v>
      </c>
      <c r="K20" s="89">
        <f t="shared" si="2"/>
        <v>0.24930555555555547</v>
      </c>
      <c r="L20" s="89">
        <f t="shared" si="3"/>
        <v>0.29236111111111107</v>
      </c>
      <c r="M20" s="89">
        <f t="shared" si="23"/>
        <v>0.33402777777777776</v>
      </c>
      <c r="N20" s="89">
        <f t="shared" si="4"/>
        <v>0.367361111111111</v>
      </c>
      <c r="O20" s="89">
        <f t="shared" si="5"/>
        <v>0.43749999999999994</v>
      </c>
      <c r="P20" s="89">
        <f t="shared" si="6"/>
        <v>0.5097222222222222</v>
      </c>
      <c r="Q20" s="89">
        <f t="shared" si="7"/>
        <v>0.5743055555555555</v>
      </c>
      <c r="R20" s="89">
        <f t="shared" si="8"/>
        <v>0.6194444444444444</v>
      </c>
      <c r="S20" s="89">
        <f t="shared" si="9"/>
        <v>0.6888888888888888</v>
      </c>
      <c r="T20" s="89">
        <f t="shared" si="10"/>
        <v>0.7458333333333332</v>
      </c>
      <c r="U20" s="266" t="str">
        <f t="shared" si="0"/>
        <v>-</v>
      </c>
      <c r="V20" s="265" t="s">
        <v>241</v>
      </c>
      <c r="W20" s="80"/>
      <c r="X20" s="83">
        <f t="shared" si="24"/>
        <v>10</v>
      </c>
      <c r="Y20" s="86" t="s">
        <v>198</v>
      </c>
      <c r="Z20" s="81" t="s">
        <v>31</v>
      </c>
      <c r="AA20" s="81"/>
      <c r="AB20" s="81"/>
      <c r="AC20" s="87">
        <v>3.7</v>
      </c>
      <c r="AD20" s="87">
        <v>3.7</v>
      </c>
      <c r="AE20" s="88">
        <f t="shared" si="25"/>
        <v>14.600000000000001</v>
      </c>
      <c r="AF20" s="89">
        <v>0.003472222222222222</v>
      </c>
      <c r="AG20" s="89">
        <v>0.003472222222222222</v>
      </c>
      <c r="AH20" s="89">
        <f t="shared" si="26"/>
        <v>0.017361111111111112</v>
      </c>
      <c r="AI20" s="89">
        <f t="shared" si="11"/>
        <v>0.27083333333333326</v>
      </c>
      <c r="AJ20" s="89">
        <f t="shared" si="12"/>
        <v>0.33124999999999993</v>
      </c>
      <c r="AK20" s="89">
        <f t="shared" si="13"/>
        <v>0.37152777777777773</v>
      </c>
      <c r="AL20" s="89">
        <v>0.3958333333333333</v>
      </c>
      <c r="AM20" s="89">
        <f aca="true" t="shared" si="27" ref="AM20:AM49">AM19+AF20</f>
        <v>0.4513888888888889</v>
      </c>
      <c r="AN20" s="89">
        <f t="shared" si="15"/>
        <v>0.5111111111111111</v>
      </c>
      <c r="AO20" s="89">
        <f t="shared" si="16"/>
        <v>0.59375</v>
      </c>
      <c r="AP20" s="89">
        <f t="shared" si="17"/>
        <v>0.6597222222222221</v>
      </c>
      <c r="AQ20" s="89">
        <f t="shared" si="18"/>
        <v>0.704861111111111</v>
      </c>
      <c r="AR20" s="89">
        <v>0.7694444444444444</v>
      </c>
      <c r="AS20" s="89">
        <v>0.8819444444444445</v>
      </c>
      <c r="AT20" s="266">
        <f t="shared" si="1"/>
        <v>44.400000000000006</v>
      </c>
      <c r="AU20" s="266">
        <f t="shared" si="1"/>
        <v>44.400000000000006</v>
      </c>
    </row>
    <row r="21" spans="1:47" ht="11.25">
      <c r="A21" s="81">
        <f t="shared" si="19"/>
        <v>11</v>
      </c>
      <c r="B21" s="86" t="s">
        <v>189</v>
      </c>
      <c r="C21" s="81" t="s">
        <v>31</v>
      </c>
      <c r="D21" s="276" t="s">
        <v>241</v>
      </c>
      <c r="E21" s="81" t="s">
        <v>354</v>
      </c>
      <c r="F21" s="87">
        <v>1.7</v>
      </c>
      <c r="G21" s="88">
        <f t="shared" si="20"/>
        <v>16.2</v>
      </c>
      <c r="H21" s="89">
        <v>0.001388888888888889</v>
      </c>
      <c r="I21" s="89">
        <f t="shared" si="21"/>
        <v>0.018055555555555554</v>
      </c>
      <c r="J21" s="89">
        <f t="shared" si="22"/>
        <v>0.19166666666666662</v>
      </c>
      <c r="K21" s="89">
        <f t="shared" si="2"/>
        <v>0.2506944444444444</v>
      </c>
      <c r="L21" s="89">
        <f t="shared" si="3"/>
        <v>0.29374999999999996</v>
      </c>
      <c r="M21" s="89">
        <f t="shared" si="23"/>
        <v>0.33541666666666664</v>
      </c>
      <c r="N21" s="89">
        <f t="shared" si="4"/>
        <v>0.3687499999999999</v>
      </c>
      <c r="O21" s="89">
        <f t="shared" si="5"/>
        <v>0.43888888888888883</v>
      </c>
      <c r="P21" s="89">
        <f t="shared" si="6"/>
        <v>0.5111111111111111</v>
      </c>
      <c r="Q21" s="89">
        <f t="shared" si="7"/>
        <v>0.5756944444444444</v>
      </c>
      <c r="R21" s="89">
        <f t="shared" si="8"/>
        <v>0.6208333333333332</v>
      </c>
      <c r="S21" s="89">
        <f t="shared" si="9"/>
        <v>0.6902777777777777</v>
      </c>
      <c r="T21" s="89">
        <f t="shared" si="10"/>
        <v>0.7472222222222221</v>
      </c>
      <c r="U21" s="266" t="str">
        <f t="shared" si="0"/>
        <v>-</v>
      </c>
      <c r="V21" s="265"/>
      <c r="W21" s="80"/>
      <c r="X21" s="83">
        <f t="shared" si="24"/>
        <v>11</v>
      </c>
      <c r="Y21" s="86" t="s">
        <v>322</v>
      </c>
      <c r="Z21" s="81" t="s">
        <v>31</v>
      </c>
      <c r="AA21" s="81"/>
      <c r="AB21" s="81"/>
      <c r="AC21" s="87">
        <v>1.3</v>
      </c>
      <c r="AD21" s="87">
        <v>1.3</v>
      </c>
      <c r="AE21" s="88">
        <f t="shared" si="25"/>
        <v>15.900000000000002</v>
      </c>
      <c r="AF21" s="89">
        <v>0.001388888888888889</v>
      </c>
      <c r="AG21" s="89">
        <v>0.001388888888888889</v>
      </c>
      <c r="AH21" s="89">
        <f t="shared" si="26"/>
        <v>0.01875</v>
      </c>
      <c r="AI21" s="89">
        <f t="shared" si="11"/>
        <v>0.27222222222222214</v>
      </c>
      <c r="AJ21" s="89">
        <f t="shared" si="12"/>
        <v>0.3326388888888888</v>
      </c>
      <c r="AK21" s="89">
        <f t="shared" si="13"/>
        <v>0.3729166666666666</v>
      </c>
      <c r="AL21" s="89">
        <f aca="true" t="shared" si="28" ref="AL21:AL49">AF21+AL20</f>
        <v>0.3972222222222222</v>
      </c>
      <c r="AM21" s="89">
        <f t="shared" si="27"/>
        <v>0.4527777777777778</v>
      </c>
      <c r="AN21" s="89">
        <f t="shared" si="15"/>
        <v>0.5125</v>
      </c>
      <c r="AO21" s="89">
        <f t="shared" si="16"/>
        <v>0.5951388888888889</v>
      </c>
      <c r="AP21" s="89">
        <f t="shared" si="17"/>
        <v>0.661111111111111</v>
      </c>
      <c r="AQ21" s="89">
        <f t="shared" si="18"/>
        <v>0.7062499999999999</v>
      </c>
      <c r="AR21" s="89">
        <v>0.7708333333333334</v>
      </c>
      <c r="AS21" s="89">
        <f aca="true" t="shared" si="29" ref="AS21:AS49">AS20+AF21</f>
        <v>0.8833333333333334</v>
      </c>
      <c r="AT21" s="266" t="str">
        <f t="shared" si="1"/>
        <v>-</v>
      </c>
      <c r="AU21" s="266" t="str">
        <f t="shared" si="1"/>
        <v>-</v>
      </c>
    </row>
    <row r="22" spans="1:47" ht="11.25">
      <c r="A22" s="81">
        <f t="shared" si="19"/>
        <v>12</v>
      </c>
      <c r="B22" s="86" t="s">
        <v>190</v>
      </c>
      <c r="C22" s="81" t="s">
        <v>31</v>
      </c>
      <c r="D22" s="276" t="s">
        <v>241</v>
      </c>
      <c r="E22" s="81" t="s">
        <v>354</v>
      </c>
      <c r="F22" s="87">
        <v>1.2</v>
      </c>
      <c r="G22" s="88">
        <f t="shared" si="20"/>
        <v>17.4</v>
      </c>
      <c r="H22" s="89">
        <v>0.001388888888888889</v>
      </c>
      <c r="I22" s="89">
        <f t="shared" si="21"/>
        <v>0.01944444444444444</v>
      </c>
      <c r="J22" s="89">
        <f t="shared" si="22"/>
        <v>0.1930555555555555</v>
      </c>
      <c r="K22" s="89">
        <f t="shared" si="2"/>
        <v>0.25208333333333327</v>
      </c>
      <c r="L22" s="89">
        <f t="shared" si="3"/>
        <v>0.29513888888888884</v>
      </c>
      <c r="M22" s="89">
        <f t="shared" si="23"/>
        <v>0.3368055555555555</v>
      </c>
      <c r="N22" s="89">
        <f t="shared" si="4"/>
        <v>0.3701388888888888</v>
      </c>
      <c r="O22" s="89">
        <f t="shared" si="5"/>
        <v>0.4402777777777777</v>
      </c>
      <c r="P22" s="89">
        <f t="shared" si="6"/>
        <v>0.5125</v>
      </c>
      <c r="Q22" s="89">
        <f t="shared" si="7"/>
        <v>0.5770833333333333</v>
      </c>
      <c r="R22" s="89">
        <f t="shared" si="8"/>
        <v>0.6222222222222221</v>
      </c>
      <c r="S22" s="89">
        <f t="shared" si="9"/>
        <v>0.6916666666666665</v>
      </c>
      <c r="T22" s="89">
        <f t="shared" si="10"/>
        <v>0.748611111111111</v>
      </c>
      <c r="U22" s="266" t="str">
        <f t="shared" si="0"/>
        <v>-</v>
      </c>
      <c r="V22" s="265" t="s">
        <v>241</v>
      </c>
      <c r="W22" s="80"/>
      <c r="X22" s="83">
        <f t="shared" si="24"/>
        <v>12</v>
      </c>
      <c r="Y22" s="86" t="s">
        <v>197</v>
      </c>
      <c r="Z22" s="81" t="s">
        <v>31</v>
      </c>
      <c r="AA22" s="81"/>
      <c r="AB22" s="81"/>
      <c r="AC22" s="87">
        <v>0.5</v>
      </c>
      <c r="AD22" s="87">
        <v>0.5</v>
      </c>
      <c r="AE22" s="88">
        <f t="shared" si="25"/>
        <v>16.400000000000002</v>
      </c>
      <c r="AF22" s="89">
        <v>0.0006944444444444445</v>
      </c>
      <c r="AG22" s="89">
        <v>0.0006944444444444445</v>
      </c>
      <c r="AH22" s="89">
        <f t="shared" si="26"/>
        <v>0.019444444444444445</v>
      </c>
      <c r="AI22" s="89">
        <f t="shared" si="11"/>
        <v>0.2729166666666666</v>
      </c>
      <c r="AJ22" s="89">
        <f t="shared" si="12"/>
        <v>0.33333333333333326</v>
      </c>
      <c r="AK22" s="89">
        <f t="shared" si="13"/>
        <v>0.37361111111111106</v>
      </c>
      <c r="AL22" s="89">
        <f t="shared" si="28"/>
        <v>0.39791666666666664</v>
      </c>
      <c r="AM22" s="89">
        <f t="shared" si="27"/>
        <v>0.4534722222222222</v>
      </c>
      <c r="AN22" s="89">
        <f t="shared" si="15"/>
        <v>0.5131944444444444</v>
      </c>
      <c r="AO22" s="89">
        <f t="shared" si="16"/>
        <v>0.5958333333333333</v>
      </c>
      <c r="AP22" s="89">
        <f t="shared" si="17"/>
        <v>0.6618055555555554</v>
      </c>
      <c r="AQ22" s="89">
        <f t="shared" si="18"/>
        <v>0.7069444444444444</v>
      </c>
      <c r="AR22" s="89">
        <v>0.7715277777777777</v>
      </c>
      <c r="AS22" s="89">
        <f t="shared" si="29"/>
        <v>0.8840277777777779</v>
      </c>
      <c r="AT22" s="266" t="str">
        <f t="shared" si="1"/>
        <v>-</v>
      </c>
      <c r="AU22" s="266" t="str">
        <f t="shared" si="1"/>
        <v>-</v>
      </c>
    </row>
    <row r="23" spans="1:47" ht="11.25">
      <c r="A23" s="81">
        <f t="shared" si="19"/>
        <v>13</v>
      </c>
      <c r="B23" s="86" t="s">
        <v>191</v>
      </c>
      <c r="C23" s="81" t="s">
        <v>31</v>
      </c>
      <c r="D23" s="276" t="s">
        <v>241</v>
      </c>
      <c r="E23" s="81" t="s">
        <v>354</v>
      </c>
      <c r="F23" s="87">
        <v>1</v>
      </c>
      <c r="G23" s="88">
        <f t="shared" si="20"/>
        <v>18.4</v>
      </c>
      <c r="H23" s="89">
        <v>0.001388888888888889</v>
      </c>
      <c r="I23" s="89">
        <f t="shared" si="21"/>
        <v>0.02083333333333333</v>
      </c>
      <c r="J23" s="89">
        <f t="shared" si="22"/>
        <v>0.1944444444444444</v>
      </c>
      <c r="K23" s="89">
        <f t="shared" si="2"/>
        <v>0.25347222222222215</v>
      </c>
      <c r="L23" s="89">
        <f t="shared" si="3"/>
        <v>0.2965277777777777</v>
      </c>
      <c r="M23" s="89">
        <f t="shared" si="23"/>
        <v>0.3381944444444444</v>
      </c>
      <c r="N23" s="89">
        <f t="shared" si="4"/>
        <v>0.3715277777777777</v>
      </c>
      <c r="O23" s="89">
        <f t="shared" si="5"/>
        <v>0.4416666666666666</v>
      </c>
      <c r="P23" s="89">
        <f t="shared" si="6"/>
        <v>0.5138888888888888</v>
      </c>
      <c r="Q23" s="89">
        <f t="shared" si="7"/>
        <v>0.5784722222222222</v>
      </c>
      <c r="R23" s="89">
        <f t="shared" si="8"/>
        <v>0.623611111111111</v>
      </c>
      <c r="S23" s="89">
        <f t="shared" si="9"/>
        <v>0.6930555555555554</v>
      </c>
      <c r="T23" s="89">
        <f t="shared" si="10"/>
        <v>0.7499999999999999</v>
      </c>
      <c r="U23" s="266" t="str">
        <f t="shared" si="0"/>
        <v>-</v>
      </c>
      <c r="V23" s="265" t="s">
        <v>241</v>
      </c>
      <c r="W23" s="80"/>
      <c r="X23" s="83">
        <f t="shared" si="24"/>
        <v>13</v>
      </c>
      <c r="Y23" s="86" t="s">
        <v>196</v>
      </c>
      <c r="Z23" s="81" t="s">
        <v>32</v>
      </c>
      <c r="AA23" s="81"/>
      <c r="AB23" s="81">
        <v>91</v>
      </c>
      <c r="AC23" s="87">
        <v>1.7</v>
      </c>
      <c r="AD23" s="87">
        <v>1.7</v>
      </c>
      <c r="AE23" s="88">
        <f t="shared" si="25"/>
        <v>18.1</v>
      </c>
      <c r="AF23" s="89">
        <v>0.001388888888888889</v>
      </c>
      <c r="AG23" s="89">
        <v>0.001388888888888889</v>
      </c>
      <c r="AH23" s="89">
        <f t="shared" si="26"/>
        <v>0.020833333333333332</v>
      </c>
      <c r="AI23" s="89">
        <f t="shared" si="11"/>
        <v>0.27430555555555547</v>
      </c>
      <c r="AJ23" s="89">
        <f t="shared" si="12"/>
        <v>0.33472222222222214</v>
      </c>
      <c r="AK23" s="89">
        <f t="shared" si="13"/>
        <v>0.37499999999999994</v>
      </c>
      <c r="AL23" s="89">
        <f t="shared" si="28"/>
        <v>0.3993055555555555</v>
      </c>
      <c r="AM23" s="89">
        <f t="shared" si="27"/>
        <v>0.4548611111111111</v>
      </c>
      <c r="AN23" s="89">
        <f t="shared" si="15"/>
        <v>0.5145833333333333</v>
      </c>
      <c r="AO23" s="89">
        <f t="shared" si="16"/>
        <v>0.5972222222222222</v>
      </c>
      <c r="AP23" s="89">
        <f t="shared" si="17"/>
        <v>0.6631944444444443</v>
      </c>
      <c r="AQ23" s="89">
        <f t="shared" si="18"/>
        <v>0.7083333333333333</v>
      </c>
      <c r="AR23" s="89">
        <v>0.7729166666666666</v>
      </c>
      <c r="AS23" s="89">
        <f t="shared" si="29"/>
        <v>0.8854166666666667</v>
      </c>
      <c r="AT23" s="266" t="str">
        <f t="shared" si="1"/>
        <v>-</v>
      </c>
      <c r="AU23" s="266" t="str">
        <f t="shared" si="1"/>
        <v>-</v>
      </c>
    </row>
    <row r="24" spans="1:47" ht="11.25">
      <c r="A24" s="81">
        <f t="shared" si="19"/>
        <v>14</v>
      </c>
      <c r="B24" s="86" t="s">
        <v>200</v>
      </c>
      <c r="C24" s="81" t="s">
        <v>31</v>
      </c>
      <c r="D24" s="276" t="s">
        <v>241</v>
      </c>
      <c r="E24" s="81" t="s">
        <v>354</v>
      </c>
      <c r="F24" s="87">
        <v>1.9</v>
      </c>
      <c r="G24" s="88">
        <f t="shared" si="20"/>
        <v>20.299999999999997</v>
      </c>
      <c r="H24" s="89">
        <v>0.0020833333333333333</v>
      </c>
      <c r="I24" s="89">
        <f t="shared" si="21"/>
        <v>0.02291666666666666</v>
      </c>
      <c r="J24" s="89">
        <f t="shared" si="22"/>
        <v>0.19652777777777772</v>
      </c>
      <c r="K24" s="89">
        <f t="shared" si="2"/>
        <v>0.2555555555555555</v>
      </c>
      <c r="L24" s="89">
        <f t="shared" si="3"/>
        <v>0.29861111111111105</v>
      </c>
      <c r="M24" s="89">
        <f t="shared" si="23"/>
        <v>0.34027777777777773</v>
      </c>
      <c r="N24" s="89">
        <f t="shared" si="4"/>
        <v>0.373611111111111</v>
      </c>
      <c r="O24" s="89">
        <f t="shared" si="5"/>
        <v>0.4437499999999999</v>
      </c>
      <c r="P24" s="89">
        <f t="shared" si="6"/>
        <v>0.5159722222222222</v>
      </c>
      <c r="Q24" s="89">
        <f t="shared" si="7"/>
        <v>0.5805555555555555</v>
      </c>
      <c r="R24" s="89">
        <f t="shared" si="8"/>
        <v>0.6256944444444443</v>
      </c>
      <c r="S24" s="89">
        <f t="shared" si="9"/>
        <v>0.6951388888888888</v>
      </c>
      <c r="T24" s="89">
        <f t="shared" si="10"/>
        <v>0.7520833333333332</v>
      </c>
      <c r="U24" s="266" t="str">
        <f t="shared" si="0"/>
        <v>-</v>
      </c>
      <c r="V24" s="265" t="s">
        <v>241</v>
      </c>
      <c r="W24" s="80"/>
      <c r="X24" s="83">
        <f t="shared" si="24"/>
        <v>14</v>
      </c>
      <c r="Y24" s="86" t="s">
        <v>320</v>
      </c>
      <c r="Z24" s="81" t="s">
        <v>32</v>
      </c>
      <c r="AA24" s="81"/>
      <c r="AB24" s="81">
        <v>91</v>
      </c>
      <c r="AC24" s="87">
        <v>1.3</v>
      </c>
      <c r="AD24" s="87">
        <v>1.3</v>
      </c>
      <c r="AE24" s="88">
        <f t="shared" si="25"/>
        <v>19.400000000000002</v>
      </c>
      <c r="AF24" s="89">
        <v>0.001388888888888889</v>
      </c>
      <c r="AG24" s="89">
        <v>0.001388888888888889</v>
      </c>
      <c r="AH24" s="89">
        <f t="shared" si="26"/>
        <v>0.02222222222222222</v>
      </c>
      <c r="AI24" s="89">
        <f t="shared" si="11"/>
        <v>0.27569444444444435</v>
      </c>
      <c r="AJ24" s="89">
        <f t="shared" si="12"/>
        <v>0.336111111111111</v>
      </c>
      <c r="AK24" s="89">
        <f t="shared" si="13"/>
        <v>0.37638888888888883</v>
      </c>
      <c r="AL24" s="89">
        <f t="shared" si="28"/>
        <v>0.4006944444444444</v>
      </c>
      <c r="AM24" s="89">
        <f t="shared" si="27"/>
        <v>0.45625</v>
      </c>
      <c r="AN24" s="89">
        <f t="shared" si="15"/>
        <v>0.5159722222222222</v>
      </c>
      <c r="AO24" s="89">
        <f t="shared" si="16"/>
        <v>0.5986111111111111</v>
      </c>
      <c r="AP24" s="89">
        <f t="shared" si="17"/>
        <v>0.6645833333333332</v>
      </c>
      <c r="AQ24" s="89">
        <f t="shared" si="18"/>
        <v>0.7097222222222221</v>
      </c>
      <c r="AR24" s="89">
        <v>0.7743055555555555</v>
      </c>
      <c r="AS24" s="89">
        <f t="shared" si="29"/>
        <v>0.8868055555555556</v>
      </c>
      <c r="AT24" s="266" t="str">
        <f t="shared" si="1"/>
        <v>-</v>
      </c>
      <c r="AU24" s="266" t="str">
        <f t="shared" si="1"/>
        <v>-</v>
      </c>
    </row>
    <row r="25" spans="1:47" ht="11.25">
      <c r="A25" s="81">
        <f t="shared" si="19"/>
        <v>15</v>
      </c>
      <c r="B25" s="86" t="s">
        <v>192</v>
      </c>
      <c r="C25" s="81" t="s">
        <v>31</v>
      </c>
      <c r="D25" s="276" t="s">
        <v>241</v>
      </c>
      <c r="E25" s="81" t="s">
        <v>354</v>
      </c>
      <c r="F25" s="87">
        <v>0.7</v>
      </c>
      <c r="G25" s="88">
        <f t="shared" si="20"/>
        <v>20.999999999999996</v>
      </c>
      <c r="H25" s="89">
        <v>0.001388888888888889</v>
      </c>
      <c r="I25" s="89">
        <f t="shared" si="21"/>
        <v>0.02430555555555555</v>
      </c>
      <c r="J25" s="89">
        <f t="shared" si="22"/>
        <v>0.1979166666666666</v>
      </c>
      <c r="K25" s="89">
        <f t="shared" si="2"/>
        <v>0.25694444444444436</v>
      </c>
      <c r="L25" s="89">
        <f t="shared" si="3"/>
        <v>0.29999999999999993</v>
      </c>
      <c r="M25" s="89">
        <f t="shared" si="23"/>
        <v>0.3416666666666666</v>
      </c>
      <c r="N25" s="89">
        <f t="shared" si="4"/>
        <v>0.3749999999999999</v>
      </c>
      <c r="O25" s="89">
        <f t="shared" si="5"/>
        <v>0.4451388888888888</v>
      </c>
      <c r="P25" s="89">
        <f t="shared" si="6"/>
        <v>0.517361111111111</v>
      </c>
      <c r="Q25" s="89">
        <f t="shared" si="7"/>
        <v>0.5819444444444444</v>
      </c>
      <c r="R25" s="89">
        <f t="shared" si="8"/>
        <v>0.6270833333333332</v>
      </c>
      <c r="S25" s="89">
        <f t="shared" si="9"/>
        <v>0.6965277777777776</v>
      </c>
      <c r="T25" s="89">
        <f t="shared" si="10"/>
        <v>0.7534722222222221</v>
      </c>
      <c r="U25" s="266" t="str">
        <f t="shared" si="0"/>
        <v>-</v>
      </c>
      <c r="V25" s="265"/>
      <c r="W25" s="80"/>
      <c r="X25" s="83">
        <f t="shared" si="24"/>
        <v>15</v>
      </c>
      <c r="Y25" s="86" t="s">
        <v>316</v>
      </c>
      <c r="Z25" s="81" t="s">
        <v>31</v>
      </c>
      <c r="AA25" s="81"/>
      <c r="AB25" s="81"/>
      <c r="AC25" s="87">
        <v>0.2</v>
      </c>
      <c r="AD25" s="87">
        <v>0.2</v>
      </c>
      <c r="AE25" s="88">
        <f t="shared" si="25"/>
        <v>19.6</v>
      </c>
      <c r="AF25" s="89">
        <v>0.0006944444444444445</v>
      </c>
      <c r="AG25" s="89">
        <v>0.0006944444444444445</v>
      </c>
      <c r="AH25" s="89">
        <f t="shared" si="26"/>
        <v>0.022916666666666665</v>
      </c>
      <c r="AI25" s="89">
        <f t="shared" si="11"/>
        <v>0.2763888888888888</v>
      </c>
      <c r="AJ25" s="89">
        <f t="shared" si="12"/>
        <v>0.33680555555555547</v>
      </c>
      <c r="AK25" s="89">
        <f t="shared" si="13"/>
        <v>0.37708333333333327</v>
      </c>
      <c r="AL25" s="89">
        <f t="shared" si="28"/>
        <v>0.40138888888888885</v>
      </c>
      <c r="AM25" s="89">
        <f t="shared" si="27"/>
        <v>0.45694444444444443</v>
      </c>
      <c r="AN25" s="89">
        <f t="shared" si="15"/>
        <v>0.5166666666666666</v>
      </c>
      <c r="AO25" s="89">
        <f t="shared" si="16"/>
        <v>0.5993055555555555</v>
      </c>
      <c r="AP25" s="89">
        <f t="shared" si="17"/>
        <v>0.6652777777777776</v>
      </c>
      <c r="AQ25" s="89">
        <f t="shared" si="18"/>
        <v>0.7104166666666666</v>
      </c>
      <c r="AR25" s="89">
        <v>0.775</v>
      </c>
      <c r="AS25" s="89">
        <f t="shared" si="29"/>
        <v>0.8875000000000001</v>
      </c>
      <c r="AT25" s="266" t="str">
        <f t="shared" si="1"/>
        <v>-</v>
      </c>
      <c r="AU25" s="266" t="str">
        <f t="shared" si="1"/>
        <v>-</v>
      </c>
    </row>
    <row r="26" spans="1:47" ht="11.25">
      <c r="A26" s="81">
        <f t="shared" si="19"/>
        <v>16</v>
      </c>
      <c r="B26" s="86" t="s">
        <v>193</v>
      </c>
      <c r="C26" s="81" t="s">
        <v>31</v>
      </c>
      <c r="D26" s="276" t="s">
        <v>241</v>
      </c>
      <c r="E26" s="81" t="s">
        <v>354</v>
      </c>
      <c r="F26" s="87">
        <v>1.7</v>
      </c>
      <c r="G26" s="88">
        <f t="shared" si="20"/>
        <v>22.699999999999996</v>
      </c>
      <c r="H26" s="89">
        <v>0.001388888888888889</v>
      </c>
      <c r="I26" s="89">
        <f t="shared" si="21"/>
        <v>0.025694444444444436</v>
      </c>
      <c r="J26" s="89">
        <f t="shared" si="22"/>
        <v>0.19930555555555549</v>
      </c>
      <c r="K26" s="89">
        <f t="shared" si="2"/>
        <v>0.25833333333333325</v>
      </c>
      <c r="L26" s="89">
        <f t="shared" si="3"/>
        <v>0.3013888888888888</v>
      </c>
      <c r="M26" s="89">
        <f t="shared" si="23"/>
        <v>0.3430555555555555</v>
      </c>
      <c r="N26" s="89">
        <f t="shared" si="4"/>
        <v>0.3763888888888888</v>
      </c>
      <c r="O26" s="89">
        <f t="shared" si="5"/>
        <v>0.4465277777777777</v>
      </c>
      <c r="P26" s="89">
        <f t="shared" si="6"/>
        <v>0.5187499999999999</v>
      </c>
      <c r="Q26" s="89">
        <f t="shared" si="7"/>
        <v>0.5833333333333333</v>
      </c>
      <c r="R26" s="89">
        <f t="shared" si="8"/>
        <v>0.6284722222222221</v>
      </c>
      <c r="S26" s="89">
        <f t="shared" si="9"/>
        <v>0.6979166666666665</v>
      </c>
      <c r="T26" s="89">
        <f t="shared" si="10"/>
        <v>0.754861111111111</v>
      </c>
      <c r="U26" s="266" t="str">
        <f t="shared" si="0"/>
        <v>-</v>
      </c>
      <c r="V26" s="265" t="s">
        <v>241</v>
      </c>
      <c r="W26" s="80"/>
      <c r="X26" s="83">
        <f t="shared" si="24"/>
        <v>16</v>
      </c>
      <c r="Y26" s="86" t="s">
        <v>317</v>
      </c>
      <c r="Z26" s="81" t="s">
        <v>31</v>
      </c>
      <c r="AA26" s="81"/>
      <c r="AB26" s="81"/>
      <c r="AC26" s="87">
        <v>1.6</v>
      </c>
      <c r="AD26" s="87">
        <v>1.6</v>
      </c>
      <c r="AE26" s="88">
        <f t="shared" si="25"/>
        <v>21.200000000000003</v>
      </c>
      <c r="AF26" s="89">
        <v>0.001388888888888889</v>
      </c>
      <c r="AG26" s="89">
        <v>0.001388888888888889</v>
      </c>
      <c r="AH26" s="89">
        <f t="shared" si="26"/>
        <v>0.024305555555555552</v>
      </c>
      <c r="AI26" s="89">
        <f t="shared" si="11"/>
        <v>0.2777777777777777</v>
      </c>
      <c r="AJ26" s="89">
        <f t="shared" si="12"/>
        <v>0.33819444444444435</v>
      </c>
      <c r="AK26" s="89">
        <f t="shared" si="13"/>
        <v>0.37847222222222215</v>
      </c>
      <c r="AL26" s="89">
        <f t="shared" si="28"/>
        <v>0.40277777777777773</v>
      </c>
      <c r="AM26" s="89">
        <f t="shared" si="27"/>
        <v>0.4583333333333333</v>
      </c>
      <c r="AN26" s="89">
        <f t="shared" si="15"/>
        <v>0.5180555555555555</v>
      </c>
      <c r="AO26" s="89">
        <f t="shared" si="16"/>
        <v>0.6006944444444444</v>
      </c>
      <c r="AP26" s="89">
        <f t="shared" si="17"/>
        <v>0.6666666666666665</v>
      </c>
      <c r="AQ26" s="89">
        <f t="shared" si="18"/>
        <v>0.7118055555555555</v>
      </c>
      <c r="AR26" s="89">
        <v>0.7763888888888888</v>
      </c>
      <c r="AS26" s="89">
        <f t="shared" si="29"/>
        <v>0.888888888888889</v>
      </c>
      <c r="AT26" s="266" t="str">
        <f t="shared" si="1"/>
        <v>-</v>
      </c>
      <c r="AU26" s="266" t="str">
        <f t="shared" si="1"/>
        <v>-</v>
      </c>
    </row>
    <row r="27" spans="1:47" ht="11.25">
      <c r="A27" s="81">
        <f t="shared" si="19"/>
        <v>17</v>
      </c>
      <c r="B27" s="86" t="s">
        <v>203</v>
      </c>
      <c r="C27" s="81" t="s">
        <v>32</v>
      </c>
      <c r="D27" s="276" t="s">
        <v>241</v>
      </c>
      <c r="E27" s="81">
        <v>12</v>
      </c>
      <c r="F27" s="87">
        <v>1.5</v>
      </c>
      <c r="G27" s="88">
        <f t="shared" si="20"/>
        <v>24.199999999999996</v>
      </c>
      <c r="H27" s="89">
        <v>0.001388888888888889</v>
      </c>
      <c r="I27" s="89">
        <f t="shared" si="21"/>
        <v>0.027083333333333324</v>
      </c>
      <c r="J27" s="89">
        <f t="shared" si="22"/>
        <v>0.20069444444444437</v>
      </c>
      <c r="K27" s="89">
        <f t="shared" si="2"/>
        <v>0.25972222222222213</v>
      </c>
      <c r="L27" s="89">
        <f t="shared" si="3"/>
        <v>0.3027777777777777</v>
      </c>
      <c r="M27" s="89">
        <f t="shared" si="23"/>
        <v>0.3444444444444444</v>
      </c>
      <c r="N27" s="89">
        <f t="shared" si="4"/>
        <v>0.37777777777777766</v>
      </c>
      <c r="O27" s="89">
        <f t="shared" si="5"/>
        <v>0.4479166666666666</v>
      </c>
      <c r="P27" s="89">
        <f t="shared" si="6"/>
        <v>0.5201388888888888</v>
      </c>
      <c r="Q27" s="89">
        <f t="shared" si="7"/>
        <v>0.5847222222222221</v>
      </c>
      <c r="R27" s="89">
        <f t="shared" si="8"/>
        <v>0.629861111111111</v>
      </c>
      <c r="S27" s="89">
        <f t="shared" si="9"/>
        <v>0.6993055555555554</v>
      </c>
      <c r="T27" s="89">
        <f t="shared" si="10"/>
        <v>0.7562499999999999</v>
      </c>
      <c r="U27" s="266" t="str">
        <f t="shared" si="0"/>
        <v>-</v>
      </c>
      <c r="V27" s="265" t="s">
        <v>241</v>
      </c>
      <c r="W27" s="80"/>
      <c r="X27" s="83">
        <f t="shared" si="24"/>
        <v>17</v>
      </c>
      <c r="Y27" s="86" t="s">
        <v>319</v>
      </c>
      <c r="Z27" s="81" t="s">
        <v>202</v>
      </c>
      <c r="AA27" s="81"/>
      <c r="AB27" s="81"/>
      <c r="AC27" s="87">
        <v>1.4</v>
      </c>
      <c r="AD27" s="87">
        <v>1.4</v>
      </c>
      <c r="AE27" s="88">
        <f t="shared" si="25"/>
        <v>22.6</v>
      </c>
      <c r="AF27" s="89">
        <v>0.0020833333333333333</v>
      </c>
      <c r="AG27" s="89">
        <v>0.0020833333333333333</v>
      </c>
      <c r="AH27" s="89">
        <f t="shared" si="26"/>
        <v>0.026388888888888885</v>
      </c>
      <c r="AI27" s="89">
        <f t="shared" si="11"/>
        <v>0.279861111111111</v>
      </c>
      <c r="AJ27" s="89">
        <f t="shared" si="12"/>
        <v>0.3402777777777777</v>
      </c>
      <c r="AK27" s="89">
        <f t="shared" si="13"/>
        <v>0.3805555555555555</v>
      </c>
      <c r="AL27" s="89">
        <f t="shared" si="28"/>
        <v>0.40486111111111106</v>
      </c>
      <c r="AM27" s="89">
        <f t="shared" si="27"/>
        <v>0.46041666666666664</v>
      </c>
      <c r="AN27" s="89">
        <f t="shared" si="15"/>
        <v>0.5201388888888888</v>
      </c>
      <c r="AO27" s="89">
        <f t="shared" si="16"/>
        <v>0.6027777777777777</v>
      </c>
      <c r="AP27" s="89">
        <f t="shared" si="17"/>
        <v>0.6687499999999998</v>
      </c>
      <c r="AQ27" s="89">
        <f t="shared" si="18"/>
        <v>0.7138888888888888</v>
      </c>
      <c r="AR27" s="89">
        <v>0.7784722222222221</v>
      </c>
      <c r="AS27" s="89">
        <f t="shared" si="29"/>
        <v>0.8909722222222223</v>
      </c>
      <c r="AT27" s="266" t="str">
        <f aca="true" t="shared" si="30" ref="AT27:AU49">IF(AC27&gt;2.9,AC27/AF27/24,"-")</f>
        <v>-</v>
      </c>
      <c r="AU27" s="266" t="str">
        <f t="shared" si="30"/>
        <v>-</v>
      </c>
    </row>
    <row r="28" spans="1:47" ht="11.25">
      <c r="A28" s="81">
        <f t="shared" si="19"/>
        <v>18</v>
      </c>
      <c r="B28" s="86" t="s">
        <v>204</v>
      </c>
      <c r="C28" s="81" t="s">
        <v>32</v>
      </c>
      <c r="D28" s="276" t="s">
        <v>241</v>
      </c>
      <c r="E28" s="81">
        <v>12</v>
      </c>
      <c r="F28" s="87">
        <v>2</v>
      </c>
      <c r="G28" s="88">
        <f t="shared" si="20"/>
        <v>26.199999999999996</v>
      </c>
      <c r="H28" s="89">
        <v>0.0020833333333333333</v>
      </c>
      <c r="I28" s="89">
        <f t="shared" si="21"/>
        <v>0.029166666666666657</v>
      </c>
      <c r="J28" s="89">
        <f t="shared" si="22"/>
        <v>0.2027777777777777</v>
      </c>
      <c r="K28" s="89">
        <f t="shared" si="2"/>
        <v>0.26180555555555546</v>
      </c>
      <c r="L28" s="89">
        <f t="shared" si="3"/>
        <v>0.304861111111111</v>
      </c>
      <c r="M28" s="89">
        <f t="shared" si="23"/>
        <v>0.3465277777777777</v>
      </c>
      <c r="N28" s="89">
        <f t="shared" si="4"/>
        <v>0.379861111111111</v>
      </c>
      <c r="O28" s="89">
        <f t="shared" si="5"/>
        <v>0.4499999999999999</v>
      </c>
      <c r="P28" s="89">
        <f t="shared" si="6"/>
        <v>0.5222222222222221</v>
      </c>
      <c r="Q28" s="89">
        <f t="shared" si="7"/>
        <v>0.5868055555555555</v>
      </c>
      <c r="R28" s="89">
        <f t="shared" si="8"/>
        <v>0.6319444444444443</v>
      </c>
      <c r="S28" s="89">
        <f t="shared" si="9"/>
        <v>0.7013888888888887</v>
      </c>
      <c r="T28" s="89">
        <f t="shared" si="10"/>
        <v>0.7583333333333332</v>
      </c>
      <c r="U28" s="266" t="str">
        <f t="shared" si="0"/>
        <v>-</v>
      </c>
      <c r="V28" s="265" t="s">
        <v>241</v>
      </c>
      <c r="W28" s="80"/>
      <c r="X28" s="83">
        <f t="shared" si="24"/>
        <v>18</v>
      </c>
      <c r="Y28" s="86" t="s">
        <v>218</v>
      </c>
      <c r="Z28" s="81" t="s">
        <v>31</v>
      </c>
      <c r="AA28" s="81"/>
      <c r="AB28" s="81"/>
      <c r="AC28" s="87">
        <v>1</v>
      </c>
      <c r="AD28" s="87">
        <v>1</v>
      </c>
      <c r="AE28" s="88">
        <f t="shared" si="25"/>
        <v>23.6</v>
      </c>
      <c r="AF28" s="89">
        <v>0.001388888888888889</v>
      </c>
      <c r="AG28" s="89">
        <v>0.001388888888888889</v>
      </c>
      <c r="AH28" s="89">
        <f t="shared" si="26"/>
        <v>0.027777777777777773</v>
      </c>
      <c r="AI28" s="89">
        <f t="shared" si="11"/>
        <v>0.2812499999999999</v>
      </c>
      <c r="AJ28" s="89">
        <f t="shared" si="12"/>
        <v>0.34166666666666656</v>
      </c>
      <c r="AK28" s="89">
        <f t="shared" si="13"/>
        <v>0.38194444444444436</v>
      </c>
      <c r="AL28" s="89">
        <f t="shared" si="28"/>
        <v>0.40624999999999994</v>
      </c>
      <c r="AM28" s="89">
        <f t="shared" si="27"/>
        <v>0.4618055555555555</v>
      </c>
      <c r="AN28" s="89">
        <f t="shared" si="15"/>
        <v>0.5215277777777777</v>
      </c>
      <c r="AO28" s="89">
        <f t="shared" si="16"/>
        <v>0.6041666666666666</v>
      </c>
      <c r="AP28" s="89">
        <f t="shared" si="17"/>
        <v>0.6701388888888887</v>
      </c>
      <c r="AQ28" s="89">
        <f t="shared" si="18"/>
        <v>0.7152777777777777</v>
      </c>
      <c r="AR28" s="89">
        <v>0.779861111111111</v>
      </c>
      <c r="AS28" s="89">
        <f t="shared" si="29"/>
        <v>0.8923611111111112</v>
      </c>
      <c r="AT28" s="266" t="str">
        <f t="shared" si="30"/>
        <v>-</v>
      </c>
      <c r="AU28" s="266" t="str">
        <f t="shared" si="30"/>
        <v>-</v>
      </c>
    </row>
    <row r="29" spans="1:47" ht="11.25">
      <c r="A29" s="81">
        <f t="shared" si="19"/>
        <v>19</v>
      </c>
      <c r="B29" s="86" t="s">
        <v>194</v>
      </c>
      <c r="C29" s="81" t="s">
        <v>202</v>
      </c>
      <c r="D29" s="276" t="s">
        <v>241</v>
      </c>
      <c r="E29" s="81" t="s">
        <v>355</v>
      </c>
      <c r="F29" s="87">
        <v>3.1</v>
      </c>
      <c r="G29" s="88">
        <f t="shared" si="20"/>
        <v>29.299999999999997</v>
      </c>
      <c r="H29" s="89">
        <v>0.003472222222222222</v>
      </c>
      <c r="I29" s="89">
        <f t="shared" si="21"/>
        <v>0.03263888888888888</v>
      </c>
      <c r="J29" s="89">
        <f t="shared" si="22"/>
        <v>0.2062499999999999</v>
      </c>
      <c r="K29" s="89">
        <f t="shared" si="2"/>
        <v>0.26527777777777767</v>
      </c>
      <c r="L29" s="89">
        <f t="shared" si="3"/>
        <v>0.30833333333333324</v>
      </c>
      <c r="M29" s="89">
        <f t="shared" si="23"/>
        <v>0.3499999999999999</v>
      </c>
      <c r="N29" s="89">
        <f t="shared" si="4"/>
        <v>0.3833333333333332</v>
      </c>
      <c r="O29" s="89">
        <f t="shared" si="5"/>
        <v>0.4534722222222221</v>
      </c>
      <c r="P29" s="89">
        <f t="shared" si="6"/>
        <v>0.5256944444444444</v>
      </c>
      <c r="Q29" s="89">
        <f t="shared" si="7"/>
        <v>0.5902777777777777</v>
      </c>
      <c r="R29" s="89">
        <f t="shared" si="8"/>
        <v>0.6354166666666665</v>
      </c>
      <c r="S29" s="89">
        <f t="shared" si="9"/>
        <v>0.7048611111111109</v>
      </c>
      <c r="T29" s="89">
        <f t="shared" si="10"/>
        <v>0.7618055555555554</v>
      </c>
      <c r="U29" s="266">
        <f t="shared" si="0"/>
        <v>37.2</v>
      </c>
      <c r="V29" s="265" t="s">
        <v>241</v>
      </c>
      <c r="W29" s="80"/>
      <c r="X29" s="83">
        <f t="shared" si="24"/>
        <v>19</v>
      </c>
      <c r="Y29" s="86" t="s">
        <v>318</v>
      </c>
      <c r="Z29" s="81" t="s">
        <v>202</v>
      </c>
      <c r="AA29" s="81"/>
      <c r="AB29" s="81"/>
      <c r="AC29" s="87">
        <v>3.3</v>
      </c>
      <c r="AD29" s="87">
        <v>3.3</v>
      </c>
      <c r="AE29" s="88">
        <f t="shared" si="25"/>
        <v>26.900000000000002</v>
      </c>
      <c r="AF29" s="89">
        <v>0.003472222222222222</v>
      </c>
      <c r="AG29" s="89">
        <v>0.003472222222222222</v>
      </c>
      <c r="AH29" s="89">
        <f t="shared" si="26"/>
        <v>0.031249999999999993</v>
      </c>
      <c r="AI29" s="89">
        <f t="shared" si="11"/>
        <v>0.2847222222222221</v>
      </c>
      <c r="AJ29" s="89">
        <f t="shared" si="12"/>
        <v>0.3451388888888888</v>
      </c>
      <c r="AK29" s="89">
        <f t="shared" si="13"/>
        <v>0.3854166666666666</v>
      </c>
      <c r="AL29" s="89">
        <f t="shared" si="28"/>
        <v>0.40972222222222215</v>
      </c>
      <c r="AM29" s="89">
        <f t="shared" si="27"/>
        <v>0.46527777777777773</v>
      </c>
      <c r="AN29" s="89">
        <f t="shared" si="15"/>
        <v>0.5249999999999999</v>
      </c>
      <c r="AO29" s="89">
        <f t="shared" si="16"/>
        <v>0.6076388888888888</v>
      </c>
      <c r="AP29" s="89">
        <f t="shared" si="17"/>
        <v>0.6736111111111109</v>
      </c>
      <c r="AQ29" s="89">
        <f t="shared" si="18"/>
        <v>0.7187499999999999</v>
      </c>
      <c r="AR29" s="89">
        <v>0.7833333333333332</v>
      </c>
      <c r="AS29" s="89">
        <f t="shared" si="29"/>
        <v>0.8958333333333334</v>
      </c>
      <c r="AT29" s="266">
        <f t="shared" si="30"/>
        <v>39.6</v>
      </c>
      <c r="AU29" s="266">
        <f t="shared" si="30"/>
        <v>39.6</v>
      </c>
    </row>
    <row r="30" spans="1:47" ht="11.25">
      <c r="A30" s="81">
        <f t="shared" si="19"/>
        <v>20</v>
      </c>
      <c r="B30" s="86" t="s">
        <v>219</v>
      </c>
      <c r="C30" s="81" t="s">
        <v>31</v>
      </c>
      <c r="D30" s="276" t="s">
        <v>241</v>
      </c>
      <c r="E30" s="81" t="s">
        <v>241</v>
      </c>
      <c r="F30" s="87">
        <v>3.3</v>
      </c>
      <c r="G30" s="88">
        <f t="shared" si="20"/>
        <v>32.599999999999994</v>
      </c>
      <c r="H30" s="89">
        <v>0.003472222222222222</v>
      </c>
      <c r="I30" s="89">
        <f t="shared" si="21"/>
        <v>0.0361111111111111</v>
      </c>
      <c r="J30" s="89">
        <f t="shared" si="22"/>
        <v>0.20972222222222212</v>
      </c>
      <c r="K30" s="89">
        <f t="shared" si="2"/>
        <v>0.2687499999999999</v>
      </c>
      <c r="L30" s="89">
        <f t="shared" si="3"/>
        <v>0.31180555555555545</v>
      </c>
      <c r="M30" s="89">
        <f t="shared" si="23"/>
        <v>0.35347222222222213</v>
      </c>
      <c r="N30" s="89">
        <f t="shared" si="4"/>
        <v>0.3868055555555554</v>
      </c>
      <c r="O30" s="89">
        <f t="shared" si="5"/>
        <v>0.4569444444444443</v>
      </c>
      <c r="P30" s="89">
        <f t="shared" si="6"/>
        <v>0.5291666666666666</v>
      </c>
      <c r="Q30" s="89">
        <f t="shared" si="7"/>
        <v>0.5937499999999999</v>
      </c>
      <c r="R30" s="89">
        <f t="shared" si="8"/>
        <v>0.6388888888888887</v>
      </c>
      <c r="S30" s="89">
        <f t="shared" si="9"/>
        <v>0.7083333333333331</v>
      </c>
      <c r="T30" s="89">
        <f t="shared" si="10"/>
        <v>0.7652777777777776</v>
      </c>
      <c r="U30" s="266">
        <f t="shared" si="0"/>
        <v>39.6</v>
      </c>
      <c r="V30" s="265" t="s">
        <v>241</v>
      </c>
      <c r="W30" s="80"/>
      <c r="X30" s="83">
        <f t="shared" si="24"/>
        <v>20</v>
      </c>
      <c r="Y30" s="86" t="s">
        <v>222</v>
      </c>
      <c r="Z30" s="81" t="s">
        <v>32</v>
      </c>
      <c r="AA30" s="81"/>
      <c r="AB30" s="81">
        <v>12</v>
      </c>
      <c r="AC30" s="87">
        <v>3.1</v>
      </c>
      <c r="AD30" s="87">
        <v>3.1</v>
      </c>
      <c r="AE30" s="88">
        <f t="shared" si="25"/>
        <v>30.000000000000004</v>
      </c>
      <c r="AF30" s="89">
        <v>0.003472222222222222</v>
      </c>
      <c r="AG30" s="89">
        <v>0.003472222222222222</v>
      </c>
      <c r="AH30" s="89">
        <f t="shared" si="26"/>
        <v>0.03472222222222222</v>
      </c>
      <c r="AI30" s="89">
        <f t="shared" si="11"/>
        <v>0.2881944444444443</v>
      </c>
      <c r="AJ30" s="89">
        <f t="shared" si="12"/>
        <v>0.348611111111111</v>
      </c>
      <c r="AK30" s="89">
        <f t="shared" si="13"/>
        <v>0.3888888888888888</v>
      </c>
      <c r="AL30" s="89">
        <f t="shared" si="28"/>
        <v>0.41319444444444436</v>
      </c>
      <c r="AM30" s="89">
        <f t="shared" si="27"/>
        <v>0.46874999999999994</v>
      </c>
      <c r="AN30" s="89">
        <f t="shared" si="15"/>
        <v>0.5284722222222221</v>
      </c>
      <c r="AO30" s="89">
        <f t="shared" si="16"/>
        <v>0.611111111111111</v>
      </c>
      <c r="AP30" s="89">
        <f t="shared" si="17"/>
        <v>0.6770833333333331</v>
      </c>
      <c r="AQ30" s="89">
        <f t="shared" si="18"/>
        <v>0.7222222222222221</v>
      </c>
      <c r="AR30" s="89">
        <v>0.7868055555555554</v>
      </c>
      <c r="AS30" s="89">
        <f t="shared" si="29"/>
        <v>0.8993055555555556</v>
      </c>
      <c r="AT30" s="266">
        <f t="shared" si="30"/>
        <v>37.2</v>
      </c>
      <c r="AU30" s="266">
        <f t="shared" si="30"/>
        <v>37.2</v>
      </c>
    </row>
    <row r="31" spans="1:47" ht="11.25">
      <c r="A31" s="81">
        <f t="shared" si="19"/>
        <v>21</v>
      </c>
      <c r="B31" s="86" t="s">
        <v>220</v>
      </c>
      <c r="C31" s="81" t="s">
        <v>202</v>
      </c>
      <c r="D31" s="276" t="s">
        <v>241</v>
      </c>
      <c r="E31" s="81" t="s">
        <v>241</v>
      </c>
      <c r="F31" s="87">
        <v>1</v>
      </c>
      <c r="G31" s="88">
        <f t="shared" si="20"/>
        <v>33.599999999999994</v>
      </c>
      <c r="H31" s="89">
        <v>0.001388888888888889</v>
      </c>
      <c r="I31" s="89">
        <f t="shared" si="21"/>
        <v>0.03749999999999999</v>
      </c>
      <c r="J31" s="89">
        <f t="shared" si="22"/>
        <v>0.211111111111111</v>
      </c>
      <c r="K31" s="89">
        <f t="shared" si="2"/>
        <v>0.27013888888888876</v>
      </c>
      <c r="L31" s="89">
        <f t="shared" si="3"/>
        <v>0.31319444444444433</v>
      </c>
      <c r="M31" s="89">
        <f t="shared" si="23"/>
        <v>0.354861111111111</v>
      </c>
      <c r="N31" s="89">
        <f t="shared" si="4"/>
        <v>0.3881944444444443</v>
      </c>
      <c r="O31" s="89">
        <f t="shared" si="5"/>
        <v>0.4583333333333332</v>
      </c>
      <c r="P31" s="89">
        <f t="shared" si="6"/>
        <v>0.5305555555555554</v>
      </c>
      <c r="Q31" s="89">
        <f t="shared" si="7"/>
        <v>0.5951388888888888</v>
      </c>
      <c r="R31" s="89">
        <f t="shared" si="8"/>
        <v>0.6402777777777776</v>
      </c>
      <c r="S31" s="89">
        <f t="shared" si="9"/>
        <v>0.709722222222222</v>
      </c>
      <c r="T31" s="89">
        <f t="shared" si="10"/>
        <v>0.7666666666666665</v>
      </c>
      <c r="U31" s="266" t="str">
        <f t="shared" si="0"/>
        <v>-</v>
      </c>
      <c r="V31" s="265">
        <v>37.2</v>
      </c>
      <c r="W31" s="80"/>
      <c r="X31" s="83">
        <f t="shared" si="24"/>
        <v>21</v>
      </c>
      <c r="Y31" s="86" t="s">
        <v>223</v>
      </c>
      <c r="Z31" s="81" t="s">
        <v>32</v>
      </c>
      <c r="AA31" s="81"/>
      <c r="AB31" s="81">
        <v>12</v>
      </c>
      <c r="AC31" s="87">
        <v>1.8</v>
      </c>
      <c r="AD31" s="87">
        <v>1.8</v>
      </c>
      <c r="AE31" s="88">
        <f t="shared" si="25"/>
        <v>31.800000000000004</v>
      </c>
      <c r="AF31" s="89">
        <v>0.0020833333333333333</v>
      </c>
      <c r="AG31" s="89">
        <v>0.0020833333333333333</v>
      </c>
      <c r="AH31" s="89">
        <f t="shared" si="26"/>
        <v>0.03680555555555555</v>
      </c>
      <c r="AI31" s="89">
        <f t="shared" si="11"/>
        <v>0.29027777777777763</v>
      </c>
      <c r="AJ31" s="89">
        <f t="shared" si="12"/>
        <v>0.3506944444444443</v>
      </c>
      <c r="AK31" s="89">
        <f t="shared" si="13"/>
        <v>0.3909722222222221</v>
      </c>
      <c r="AL31" s="89">
        <f t="shared" si="28"/>
        <v>0.4152777777777777</v>
      </c>
      <c r="AM31" s="89">
        <f t="shared" si="27"/>
        <v>0.47083333333333327</v>
      </c>
      <c r="AN31" s="89">
        <f t="shared" si="15"/>
        <v>0.5305555555555554</v>
      </c>
      <c r="AO31" s="89">
        <f t="shared" si="16"/>
        <v>0.6131944444444444</v>
      </c>
      <c r="AP31" s="89">
        <f t="shared" si="17"/>
        <v>0.6791666666666665</v>
      </c>
      <c r="AQ31" s="89">
        <f t="shared" si="18"/>
        <v>0.7243055555555554</v>
      </c>
      <c r="AR31" s="89">
        <v>0.7888888888888888</v>
      </c>
      <c r="AS31" s="89">
        <f t="shared" si="29"/>
        <v>0.9013888888888889</v>
      </c>
      <c r="AT31" s="266" t="str">
        <f t="shared" si="30"/>
        <v>-</v>
      </c>
      <c r="AU31" s="266" t="str">
        <f t="shared" si="30"/>
        <v>-</v>
      </c>
    </row>
    <row r="32" spans="1:47" ht="11.25">
      <c r="A32" s="81">
        <f t="shared" si="19"/>
        <v>22</v>
      </c>
      <c r="B32" s="86" t="s">
        <v>199</v>
      </c>
      <c r="C32" s="81" t="s">
        <v>31</v>
      </c>
      <c r="D32" s="276" t="s">
        <v>241</v>
      </c>
      <c r="E32" s="81" t="s">
        <v>241</v>
      </c>
      <c r="F32" s="87">
        <v>1.4</v>
      </c>
      <c r="G32" s="88">
        <f t="shared" si="20"/>
        <v>34.99999999999999</v>
      </c>
      <c r="H32" s="89">
        <v>0.0020833333333333333</v>
      </c>
      <c r="I32" s="89">
        <f t="shared" si="21"/>
        <v>0.039583333333333325</v>
      </c>
      <c r="J32" s="89">
        <f t="shared" si="22"/>
        <v>0.21319444444444433</v>
      </c>
      <c r="K32" s="89">
        <f t="shared" si="2"/>
        <v>0.2722222222222221</v>
      </c>
      <c r="L32" s="89">
        <f t="shared" si="3"/>
        <v>0.31527777777777766</v>
      </c>
      <c r="M32" s="89">
        <f t="shared" si="23"/>
        <v>0.35694444444444434</v>
      </c>
      <c r="N32" s="89">
        <f t="shared" si="4"/>
        <v>0.3902777777777776</v>
      </c>
      <c r="O32" s="89">
        <f t="shared" si="5"/>
        <v>0.46041666666666653</v>
      </c>
      <c r="P32" s="89">
        <f t="shared" si="6"/>
        <v>0.5326388888888888</v>
      </c>
      <c r="Q32" s="89">
        <f t="shared" si="7"/>
        <v>0.5972222222222221</v>
      </c>
      <c r="R32" s="89">
        <f t="shared" si="8"/>
        <v>0.6423611111111109</v>
      </c>
      <c r="S32" s="89">
        <f t="shared" si="9"/>
        <v>0.7118055555555554</v>
      </c>
      <c r="T32" s="89">
        <f t="shared" si="10"/>
        <v>0.7687499999999998</v>
      </c>
      <c r="U32" s="266" t="str">
        <f t="shared" si="0"/>
        <v>-</v>
      </c>
      <c r="V32" s="265">
        <v>39.6</v>
      </c>
      <c r="W32" s="80"/>
      <c r="X32" s="83">
        <f t="shared" si="24"/>
        <v>22</v>
      </c>
      <c r="Y32" s="86" t="s">
        <v>193</v>
      </c>
      <c r="Z32" s="81" t="s">
        <v>31</v>
      </c>
      <c r="AA32" s="276" t="s">
        <v>241</v>
      </c>
      <c r="AB32" s="81" t="s">
        <v>354</v>
      </c>
      <c r="AC32" s="87">
        <v>1.6</v>
      </c>
      <c r="AD32" s="87">
        <v>1.6</v>
      </c>
      <c r="AE32" s="88">
        <f t="shared" si="25"/>
        <v>33.400000000000006</v>
      </c>
      <c r="AF32" s="89">
        <v>0.0020833333333333333</v>
      </c>
      <c r="AG32" s="89">
        <v>0.0020833333333333333</v>
      </c>
      <c r="AH32" s="89">
        <f t="shared" si="26"/>
        <v>0.03888888888888888</v>
      </c>
      <c r="AI32" s="89">
        <f t="shared" si="11"/>
        <v>0.29236111111111096</v>
      </c>
      <c r="AJ32" s="89">
        <f t="shared" si="12"/>
        <v>0.35277777777777763</v>
      </c>
      <c r="AK32" s="89">
        <f t="shared" si="13"/>
        <v>0.39305555555555544</v>
      </c>
      <c r="AL32" s="89">
        <f t="shared" si="28"/>
        <v>0.417361111111111</v>
      </c>
      <c r="AM32" s="89">
        <f t="shared" si="27"/>
        <v>0.4729166666666666</v>
      </c>
      <c r="AN32" s="89">
        <f t="shared" si="15"/>
        <v>0.5326388888888888</v>
      </c>
      <c r="AO32" s="89">
        <f t="shared" si="16"/>
        <v>0.6152777777777777</v>
      </c>
      <c r="AP32" s="89">
        <f t="shared" si="17"/>
        <v>0.6812499999999998</v>
      </c>
      <c r="AQ32" s="89">
        <f t="shared" si="18"/>
        <v>0.7263888888888888</v>
      </c>
      <c r="AR32" s="89">
        <v>0.7909722222222221</v>
      </c>
      <c r="AS32" s="89">
        <f t="shared" si="29"/>
        <v>0.9034722222222222</v>
      </c>
      <c r="AT32" s="266" t="str">
        <f t="shared" si="30"/>
        <v>-</v>
      </c>
      <c r="AU32" s="266" t="str">
        <f t="shared" si="30"/>
        <v>-</v>
      </c>
    </row>
    <row r="33" spans="1:47" ht="11.25">
      <c r="A33" s="81">
        <f t="shared" si="19"/>
        <v>23</v>
      </c>
      <c r="B33" s="86" t="s">
        <v>195</v>
      </c>
      <c r="C33" s="81" t="s">
        <v>31</v>
      </c>
      <c r="D33" s="276" t="s">
        <v>241</v>
      </c>
      <c r="E33" s="81" t="s">
        <v>241</v>
      </c>
      <c r="F33" s="87">
        <v>1.6</v>
      </c>
      <c r="G33" s="88">
        <f t="shared" si="20"/>
        <v>36.599999999999994</v>
      </c>
      <c r="H33" s="89">
        <v>0.0020833333333333333</v>
      </c>
      <c r="I33" s="89">
        <f t="shared" si="21"/>
        <v>0.04166666666666666</v>
      </c>
      <c r="J33" s="89">
        <f t="shared" si="22"/>
        <v>0.21527777777777765</v>
      </c>
      <c r="K33" s="89">
        <f t="shared" si="2"/>
        <v>0.2743055555555554</v>
      </c>
      <c r="L33" s="89">
        <f t="shared" si="3"/>
        <v>0.317361111111111</v>
      </c>
      <c r="M33" s="89">
        <f t="shared" si="23"/>
        <v>0.35902777777777767</v>
      </c>
      <c r="N33" s="89">
        <f t="shared" si="4"/>
        <v>0.39236111111111094</v>
      </c>
      <c r="O33" s="89">
        <f t="shared" si="5"/>
        <v>0.46249999999999986</v>
      </c>
      <c r="P33" s="89">
        <f t="shared" si="6"/>
        <v>0.5347222222222221</v>
      </c>
      <c r="Q33" s="89">
        <f t="shared" si="7"/>
        <v>0.5993055555555554</v>
      </c>
      <c r="R33" s="89">
        <f t="shared" si="8"/>
        <v>0.6444444444444443</v>
      </c>
      <c r="S33" s="89">
        <f t="shared" si="9"/>
        <v>0.7138888888888887</v>
      </c>
      <c r="T33" s="89">
        <f t="shared" si="10"/>
        <v>0.7708333333333331</v>
      </c>
      <c r="U33" s="266" t="str">
        <f t="shared" si="0"/>
        <v>-</v>
      </c>
      <c r="V33" s="265" t="s">
        <v>241</v>
      </c>
      <c r="W33" s="80"/>
      <c r="X33" s="83">
        <f t="shared" si="24"/>
        <v>23</v>
      </c>
      <c r="Y33" s="86" t="s">
        <v>224</v>
      </c>
      <c r="Z33" s="81" t="s">
        <v>31</v>
      </c>
      <c r="AA33" s="276" t="s">
        <v>241</v>
      </c>
      <c r="AB33" s="81" t="s">
        <v>354</v>
      </c>
      <c r="AC33" s="87">
        <v>1.8</v>
      </c>
      <c r="AD33" s="87">
        <v>1.8</v>
      </c>
      <c r="AE33" s="88">
        <f t="shared" si="25"/>
        <v>35.2</v>
      </c>
      <c r="AF33" s="89">
        <v>0.001388888888888889</v>
      </c>
      <c r="AG33" s="89">
        <v>0.001388888888888889</v>
      </c>
      <c r="AH33" s="89">
        <f t="shared" si="26"/>
        <v>0.04027777777777777</v>
      </c>
      <c r="AI33" s="89">
        <f t="shared" si="11"/>
        <v>0.29374999999999984</v>
      </c>
      <c r="AJ33" s="89">
        <f t="shared" si="12"/>
        <v>0.3541666666666665</v>
      </c>
      <c r="AK33" s="89">
        <f t="shared" si="13"/>
        <v>0.3944444444444443</v>
      </c>
      <c r="AL33" s="89">
        <f t="shared" si="28"/>
        <v>0.4187499999999999</v>
      </c>
      <c r="AM33" s="89">
        <f t="shared" si="27"/>
        <v>0.4743055555555555</v>
      </c>
      <c r="AN33" s="89">
        <f t="shared" si="15"/>
        <v>0.5340277777777777</v>
      </c>
      <c r="AO33" s="89">
        <f t="shared" si="16"/>
        <v>0.6166666666666666</v>
      </c>
      <c r="AP33" s="89">
        <f t="shared" si="17"/>
        <v>0.6826388888888887</v>
      </c>
      <c r="AQ33" s="89">
        <f t="shared" si="18"/>
        <v>0.7277777777777776</v>
      </c>
      <c r="AR33" s="89">
        <v>0.792361111111111</v>
      </c>
      <c r="AS33" s="89">
        <f t="shared" si="29"/>
        <v>0.9048611111111111</v>
      </c>
      <c r="AT33" s="266" t="str">
        <f t="shared" si="30"/>
        <v>-</v>
      </c>
      <c r="AU33" s="266" t="str">
        <f t="shared" si="30"/>
        <v>-</v>
      </c>
    </row>
    <row r="34" spans="1:47" ht="11.25">
      <c r="A34" s="81">
        <f t="shared" si="19"/>
        <v>24</v>
      </c>
      <c r="B34" s="86" t="s">
        <v>196</v>
      </c>
      <c r="C34" s="81" t="s">
        <v>32</v>
      </c>
      <c r="D34" s="276" t="s">
        <v>241</v>
      </c>
      <c r="E34" s="81">
        <v>91</v>
      </c>
      <c r="F34" s="87">
        <v>1.4</v>
      </c>
      <c r="G34" s="88">
        <f t="shared" si="20"/>
        <v>37.99999999999999</v>
      </c>
      <c r="H34" s="89">
        <v>0.001388888888888889</v>
      </c>
      <c r="I34" s="89">
        <f t="shared" si="21"/>
        <v>0.04305555555555555</v>
      </c>
      <c r="J34" s="89">
        <f t="shared" si="22"/>
        <v>0.21666666666666654</v>
      </c>
      <c r="K34" s="89">
        <f t="shared" si="2"/>
        <v>0.2756944444444443</v>
      </c>
      <c r="L34" s="89">
        <f t="shared" si="3"/>
        <v>0.31874999999999987</v>
      </c>
      <c r="M34" s="89">
        <f t="shared" si="23"/>
        <v>0.36041666666666655</v>
      </c>
      <c r="N34" s="89">
        <f t="shared" si="4"/>
        <v>0.3937499999999998</v>
      </c>
      <c r="O34" s="89">
        <f t="shared" si="5"/>
        <v>0.46388888888888874</v>
      </c>
      <c r="P34" s="89">
        <f t="shared" si="6"/>
        <v>0.536111111111111</v>
      </c>
      <c r="Q34" s="89">
        <f t="shared" si="7"/>
        <v>0.6006944444444443</v>
      </c>
      <c r="R34" s="89">
        <f t="shared" si="8"/>
        <v>0.6458333333333331</v>
      </c>
      <c r="S34" s="89">
        <f t="shared" si="9"/>
        <v>0.7152777777777776</v>
      </c>
      <c r="T34" s="89">
        <f t="shared" si="10"/>
        <v>0.772222222222222</v>
      </c>
      <c r="U34" s="266" t="str">
        <f t="shared" si="0"/>
        <v>-</v>
      </c>
      <c r="V34" s="265" t="s">
        <v>241</v>
      </c>
      <c r="W34" s="80"/>
      <c r="X34" s="83">
        <f t="shared" si="24"/>
        <v>24</v>
      </c>
      <c r="Y34" s="86" t="s">
        <v>200</v>
      </c>
      <c r="Z34" s="81" t="s">
        <v>31</v>
      </c>
      <c r="AA34" s="276" t="s">
        <v>241</v>
      </c>
      <c r="AB34" s="81" t="s">
        <v>354</v>
      </c>
      <c r="AC34" s="87">
        <v>0.6</v>
      </c>
      <c r="AD34" s="87">
        <v>0.6</v>
      </c>
      <c r="AE34" s="88">
        <f t="shared" si="25"/>
        <v>35.800000000000004</v>
      </c>
      <c r="AF34" s="89">
        <v>0.0006944444444444445</v>
      </c>
      <c r="AG34" s="89">
        <v>0.0006944444444444445</v>
      </c>
      <c r="AH34" s="89">
        <f t="shared" si="26"/>
        <v>0.040972222222222215</v>
      </c>
      <c r="AI34" s="89">
        <f t="shared" si="11"/>
        <v>0.2944444444444443</v>
      </c>
      <c r="AJ34" s="89">
        <f t="shared" si="12"/>
        <v>0.35486111111111096</v>
      </c>
      <c r="AK34" s="89">
        <f t="shared" si="13"/>
        <v>0.39513888888888876</v>
      </c>
      <c r="AL34" s="89">
        <f t="shared" si="28"/>
        <v>0.41944444444444434</v>
      </c>
      <c r="AM34" s="89">
        <f t="shared" si="27"/>
        <v>0.4749999999999999</v>
      </c>
      <c r="AN34" s="89">
        <f t="shared" si="15"/>
        <v>0.5347222222222221</v>
      </c>
      <c r="AO34" s="89">
        <f t="shared" si="16"/>
        <v>0.617361111111111</v>
      </c>
      <c r="AP34" s="89">
        <f t="shared" si="17"/>
        <v>0.6833333333333331</v>
      </c>
      <c r="AQ34" s="89">
        <f t="shared" si="18"/>
        <v>0.7284722222222221</v>
      </c>
      <c r="AR34" s="89">
        <v>0.7930555555555554</v>
      </c>
      <c r="AS34" s="89">
        <f t="shared" si="29"/>
        <v>0.9055555555555556</v>
      </c>
      <c r="AT34" s="266" t="str">
        <f t="shared" si="30"/>
        <v>-</v>
      </c>
      <c r="AU34" s="266" t="str">
        <f t="shared" si="30"/>
        <v>-</v>
      </c>
    </row>
    <row r="35" spans="1:47" ht="11.25">
      <c r="A35" s="81">
        <f t="shared" si="19"/>
        <v>25</v>
      </c>
      <c r="B35" s="86" t="s">
        <v>197</v>
      </c>
      <c r="C35" s="81" t="s">
        <v>31</v>
      </c>
      <c r="D35" s="276" t="s">
        <v>241</v>
      </c>
      <c r="E35" s="81" t="s">
        <v>241</v>
      </c>
      <c r="F35" s="87">
        <v>1.8</v>
      </c>
      <c r="G35" s="88">
        <f t="shared" si="20"/>
        <v>39.79999999999999</v>
      </c>
      <c r="H35" s="89">
        <v>0.0020833333333333333</v>
      </c>
      <c r="I35" s="89">
        <f t="shared" si="21"/>
        <v>0.04513888888888888</v>
      </c>
      <c r="J35" s="89">
        <f t="shared" si="22"/>
        <v>0.21874999999999986</v>
      </c>
      <c r="K35" s="89">
        <f t="shared" si="2"/>
        <v>0.2777777777777776</v>
      </c>
      <c r="L35" s="89">
        <f t="shared" si="3"/>
        <v>0.3208333333333332</v>
      </c>
      <c r="M35" s="89">
        <f t="shared" si="23"/>
        <v>0.3624999999999999</v>
      </c>
      <c r="N35" s="89">
        <f t="shared" si="4"/>
        <v>0.39583333333333315</v>
      </c>
      <c r="O35" s="89">
        <f t="shared" si="5"/>
        <v>0.46597222222222207</v>
      </c>
      <c r="P35" s="89">
        <f t="shared" si="6"/>
        <v>0.5381944444444443</v>
      </c>
      <c r="Q35" s="89">
        <f t="shared" si="7"/>
        <v>0.6027777777777776</v>
      </c>
      <c r="R35" s="89">
        <f t="shared" si="8"/>
        <v>0.6479166666666665</v>
      </c>
      <c r="S35" s="89">
        <f t="shared" si="9"/>
        <v>0.7173611111111109</v>
      </c>
      <c r="T35" s="89">
        <f t="shared" si="10"/>
        <v>0.7743055555555554</v>
      </c>
      <c r="U35" s="266" t="str">
        <f t="shared" si="0"/>
        <v>-</v>
      </c>
      <c r="V35" s="265" t="s">
        <v>241</v>
      </c>
      <c r="W35" s="80"/>
      <c r="X35" s="83">
        <f t="shared" si="24"/>
        <v>25</v>
      </c>
      <c r="Y35" s="86" t="s">
        <v>191</v>
      </c>
      <c r="Z35" s="81" t="s">
        <v>31</v>
      </c>
      <c r="AA35" s="276" t="s">
        <v>241</v>
      </c>
      <c r="AB35" s="81" t="s">
        <v>354</v>
      </c>
      <c r="AC35" s="87">
        <v>2</v>
      </c>
      <c r="AD35" s="87">
        <v>2</v>
      </c>
      <c r="AE35" s="88">
        <f t="shared" si="25"/>
        <v>37.800000000000004</v>
      </c>
      <c r="AF35" s="89">
        <v>0.0020833333333333333</v>
      </c>
      <c r="AG35" s="89">
        <v>0.0020833333333333333</v>
      </c>
      <c r="AH35" s="89">
        <f t="shared" si="26"/>
        <v>0.04305555555555555</v>
      </c>
      <c r="AI35" s="89">
        <f t="shared" si="11"/>
        <v>0.2965277777777776</v>
      </c>
      <c r="AJ35" s="89">
        <f t="shared" si="12"/>
        <v>0.3569444444444443</v>
      </c>
      <c r="AK35" s="89">
        <f t="shared" si="13"/>
        <v>0.3972222222222221</v>
      </c>
      <c r="AL35" s="89">
        <f t="shared" si="28"/>
        <v>0.42152777777777767</v>
      </c>
      <c r="AM35" s="89">
        <f t="shared" si="27"/>
        <v>0.47708333333333325</v>
      </c>
      <c r="AN35" s="89">
        <f t="shared" si="15"/>
        <v>0.5368055555555554</v>
      </c>
      <c r="AO35" s="89">
        <f t="shared" si="16"/>
        <v>0.6194444444444444</v>
      </c>
      <c r="AP35" s="89">
        <f t="shared" si="17"/>
        <v>0.6854166666666665</v>
      </c>
      <c r="AQ35" s="89">
        <f t="shared" si="18"/>
        <v>0.7305555555555554</v>
      </c>
      <c r="AR35" s="89">
        <v>0.7951388888888887</v>
      </c>
      <c r="AS35" s="89">
        <f t="shared" si="29"/>
        <v>0.9076388888888889</v>
      </c>
      <c r="AT35" s="266" t="str">
        <f t="shared" si="30"/>
        <v>-</v>
      </c>
      <c r="AU35" s="266" t="str">
        <f t="shared" si="30"/>
        <v>-</v>
      </c>
    </row>
    <row r="36" spans="1:47" ht="11.25">
      <c r="A36" s="81">
        <f t="shared" si="19"/>
        <v>26</v>
      </c>
      <c r="B36" s="86" t="s">
        <v>322</v>
      </c>
      <c r="C36" s="81" t="s">
        <v>31</v>
      </c>
      <c r="D36" s="276" t="s">
        <v>241</v>
      </c>
      <c r="E36" s="81" t="s">
        <v>241</v>
      </c>
      <c r="F36" s="87">
        <v>0.5</v>
      </c>
      <c r="G36" s="88">
        <f t="shared" si="20"/>
        <v>40.29999999999999</v>
      </c>
      <c r="H36" s="89">
        <v>0.0006944444444444445</v>
      </c>
      <c r="I36" s="89">
        <f t="shared" si="21"/>
        <v>0.04583333333333332</v>
      </c>
      <c r="J36" s="89">
        <f t="shared" si="22"/>
        <v>0.2194444444444443</v>
      </c>
      <c r="K36" s="89">
        <f t="shared" si="2"/>
        <v>0.27847222222222207</v>
      </c>
      <c r="L36" s="89">
        <f t="shared" si="3"/>
        <v>0.32152777777777763</v>
      </c>
      <c r="M36" s="89">
        <f t="shared" si="23"/>
        <v>0.3631944444444443</v>
      </c>
      <c r="N36" s="89">
        <f t="shared" si="4"/>
        <v>0.3965277777777776</v>
      </c>
      <c r="O36" s="89">
        <f t="shared" si="5"/>
        <v>0.4666666666666665</v>
      </c>
      <c r="P36" s="89">
        <f t="shared" si="6"/>
        <v>0.5388888888888888</v>
      </c>
      <c r="Q36" s="89">
        <f t="shared" si="7"/>
        <v>0.6034722222222221</v>
      </c>
      <c r="R36" s="89">
        <f t="shared" si="8"/>
        <v>0.6486111111111109</v>
      </c>
      <c r="S36" s="89">
        <f t="shared" si="9"/>
        <v>0.7180555555555553</v>
      </c>
      <c r="T36" s="89">
        <f t="shared" si="10"/>
        <v>0.7749999999999998</v>
      </c>
      <c r="U36" s="266" t="str">
        <f t="shared" si="0"/>
        <v>-</v>
      </c>
      <c r="V36" s="265" t="s">
        <v>241</v>
      </c>
      <c r="W36" s="80"/>
      <c r="X36" s="83">
        <f t="shared" si="24"/>
        <v>26</v>
      </c>
      <c r="Y36" s="86" t="s">
        <v>190</v>
      </c>
      <c r="Z36" s="81" t="s">
        <v>31</v>
      </c>
      <c r="AA36" s="276" t="s">
        <v>241</v>
      </c>
      <c r="AB36" s="81" t="s">
        <v>354</v>
      </c>
      <c r="AC36" s="87">
        <v>0.9</v>
      </c>
      <c r="AD36" s="87">
        <v>0.9</v>
      </c>
      <c r="AE36" s="88">
        <f t="shared" si="25"/>
        <v>38.7</v>
      </c>
      <c r="AF36" s="89">
        <v>0.001388888888888889</v>
      </c>
      <c r="AG36" s="89">
        <v>0.001388888888888889</v>
      </c>
      <c r="AH36" s="89">
        <f t="shared" si="26"/>
        <v>0.04444444444444444</v>
      </c>
      <c r="AI36" s="89">
        <f t="shared" si="11"/>
        <v>0.2979166666666665</v>
      </c>
      <c r="AJ36" s="89">
        <f t="shared" si="12"/>
        <v>0.35833333333333317</v>
      </c>
      <c r="AK36" s="89">
        <f t="shared" si="13"/>
        <v>0.39861111111111097</v>
      </c>
      <c r="AL36" s="89">
        <f t="shared" si="28"/>
        <v>0.42291666666666655</v>
      </c>
      <c r="AM36" s="89">
        <f t="shared" si="27"/>
        <v>0.47847222222222213</v>
      </c>
      <c r="AN36" s="89">
        <f t="shared" si="15"/>
        <v>0.5381944444444443</v>
      </c>
      <c r="AO36" s="89">
        <f t="shared" si="16"/>
        <v>0.6208333333333332</v>
      </c>
      <c r="AP36" s="89">
        <f t="shared" si="17"/>
        <v>0.6868055555555553</v>
      </c>
      <c r="AQ36" s="89">
        <f t="shared" si="18"/>
        <v>0.7319444444444443</v>
      </c>
      <c r="AR36" s="89">
        <v>0.7965277777777776</v>
      </c>
      <c r="AS36" s="89">
        <f t="shared" si="29"/>
        <v>0.9090277777777778</v>
      </c>
      <c r="AT36" s="266" t="str">
        <f t="shared" si="30"/>
        <v>-</v>
      </c>
      <c r="AU36" s="266" t="str">
        <f t="shared" si="30"/>
        <v>-</v>
      </c>
    </row>
    <row r="37" spans="1:47" ht="11.25">
      <c r="A37" s="81">
        <f t="shared" si="19"/>
        <v>27</v>
      </c>
      <c r="B37" s="86" t="s">
        <v>198</v>
      </c>
      <c r="C37" s="81" t="s">
        <v>31</v>
      </c>
      <c r="D37" s="276" t="s">
        <v>241</v>
      </c>
      <c r="E37" s="81" t="s">
        <v>241</v>
      </c>
      <c r="F37" s="87">
        <v>1.3</v>
      </c>
      <c r="G37" s="88">
        <f t="shared" si="20"/>
        <v>41.59999999999999</v>
      </c>
      <c r="H37" s="89">
        <v>0.001388888888888889</v>
      </c>
      <c r="I37" s="89">
        <f t="shared" si="21"/>
        <v>0.047222222222222214</v>
      </c>
      <c r="J37" s="89">
        <f t="shared" si="22"/>
        <v>0.2208333333333332</v>
      </c>
      <c r="K37" s="89">
        <f t="shared" si="2"/>
        <v>0.27986111111111095</v>
      </c>
      <c r="L37" s="89">
        <f t="shared" si="3"/>
        <v>0.3229166666666665</v>
      </c>
      <c r="M37" s="89">
        <f t="shared" si="23"/>
        <v>0.3645833333333332</v>
      </c>
      <c r="N37" s="89">
        <f t="shared" si="4"/>
        <v>0.3979166666666665</v>
      </c>
      <c r="O37" s="89">
        <f t="shared" si="5"/>
        <v>0.4680555555555554</v>
      </c>
      <c r="P37" s="89">
        <f t="shared" si="6"/>
        <v>0.5402777777777776</v>
      </c>
      <c r="Q37" s="89">
        <f t="shared" si="7"/>
        <v>0.604861111111111</v>
      </c>
      <c r="R37" s="89">
        <f t="shared" si="8"/>
        <v>0.6499999999999998</v>
      </c>
      <c r="S37" s="89">
        <f t="shared" si="9"/>
        <v>0.7194444444444442</v>
      </c>
      <c r="T37" s="89">
        <f t="shared" si="10"/>
        <v>0.7763888888888887</v>
      </c>
      <c r="U37" s="266" t="str">
        <f t="shared" si="0"/>
        <v>-</v>
      </c>
      <c r="V37" s="265" t="s">
        <v>241</v>
      </c>
      <c r="W37" s="80"/>
      <c r="X37" s="83">
        <f t="shared" si="24"/>
        <v>27</v>
      </c>
      <c r="Y37" s="86" t="s">
        <v>189</v>
      </c>
      <c r="Z37" s="81" t="s">
        <v>31</v>
      </c>
      <c r="AA37" s="276" t="s">
        <v>241</v>
      </c>
      <c r="AB37" s="81" t="s">
        <v>354</v>
      </c>
      <c r="AC37" s="87">
        <v>1.2</v>
      </c>
      <c r="AD37" s="87">
        <v>1.2</v>
      </c>
      <c r="AE37" s="88">
        <f t="shared" si="25"/>
        <v>39.900000000000006</v>
      </c>
      <c r="AF37" s="89">
        <v>0.001388888888888889</v>
      </c>
      <c r="AG37" s="89">
        <v>0.001388888888888889</v>
      </c>
      <c r="AH37" s="89">
        <f t="shared" si="26"/>
        <v>0.04583333333333333</v>
      </c>
      <c r="AI37" s="89">
        <f t="shared" si="11"/>
        <v>0.2993055555555554</v>
      </c>
      <c r="AJ37" s="89">
        <f t="shared" si="12"/>
        <v>0.35972222222222205</v>
      </c>
      <c r="AK37" s="89">
        <f t="shared" si="13"/>
        <v>0.39999999999999986</v>
      </c>
      <c r="AL37" s="89">
        <f t="shared" si="28"/>
        <v>0.42430555555555544</v>
      </c>
      <c r="AM37" s="89">
        <f t="shared" si="27"/>
        <v>0.479861111111111</v>
      </c>
      <c r="AN37" s="89">
        <f t="shared" si="15"/>
        <v>0.5395833333333332</v>
      </c>
      <c r="AO37" s="89">
        <f t="shared" si="16"/>
        <v>0.6222222222222221</v>
      </c>
      <c r="AP37" s="89">
        <f t="shared" si="17"/>
        <v>0.6881944444444442</v>
      </c>
      <c r="AQ37" s="89">
        <f t="shared" si="18"/>
        <v>0.7333333333333332</v>
      </c>
      <c r="AR37" s="89">
        <v>0.7979166666666665</v>
      </c>
      <c r="AS37" s="89">
        <f t="shared" si="29"/>
        <v>0.9104166666666667</v>
      </c>
      <c r="AT37" s="266" t="str">
        <f t="shared" si="30"/>
        <v>-</v>
      </c>
      <c r="AU37" s="266" t="str">
        <f t="shared" si="30"/>
        <v>-</v>
      </c>
    </row>
    <row r="38" spans="1:47" ht="11.25">
      <c r="A38" s="81">
        <f t="shared" si="19"/>
        <v>28</v>
      </c>
      <c r="B38" s="86" t="s">
        <v>314</v>
      </c>
      <c r="C38" s="81" t="s">
        <v>32</v>
      </c>
      <c r="D38" s="276" t="s">
        <v>241</v>
      </c>
      <c r="E38" s="81">
        <v>91</v>
      </c>
      <c r="F38" s="87">
        <v>3.7</v>
      </c>
      <c r="G38" s="88">
        <f t="shared" si="20"/>
        <v>45.29999999999999</v>
      </c>
      <c r="H38" s="89">
        <v>0.003472222222222222</v>
      </c>
      <c r="I38" s="89">
        <f t="shared" si="21"/>
        <v>0.05069444444444444</v>
      </c>
      <c r="J38" s="89">
        <f t="shared" si="22"/>
        <v>0.2243055555555554</v>
      </c>
      <c r="K38" s="89">
        <f t="shared" si="2"/>
        <v>0.28333333333333316</v>
      </c>
      <c r="L38" s="89">
        <f t="shared" si="3"/>
        <v>0.32638888888888873</v>
      </c>
      <c r="M38" s="89" t="s">
        <v>241</v>
      </c>
      <c r="N38" s="89">
        <f t="shared" si="4"/>
        <v>0.4013888888888887</v>
      </c>
      <c r="O38" s="89">
        <f t="shared" si="5"/>
        <v>0.4715277777777776</v>
      </c>
      <c r="P38" s="89">
        <f t="shared" si="6"/>
        <v>0.5437499999999998</v>
      </c>
      <c r="Q38" s="89">
        <f t="shared" si="7"/>
        <v>0.6083333333333332</v>
      </c>
      <c r="R38" s="89">
        <f t="shared" si="8"/>
        <v>0.653472222222222</v>
      </c>
      <c r="S38" s="89">
        <f t="shared" si="9"/>
        <v>0.7229166666666664</v>
      </c>
      <c r="T38" s="89" t="s">
        <v>241</v>
      </c>
      <c r="U38" s="266">
        <f t="shared" si="0"/>
        <v>44.400000000000006</v>
      </c>
      <c r="V38" s="265" t="s">
        <v>241</v>
      </c>
      <c r="W38" s="80"/>
      <c r="X38" s="83">
        <f t="shared" si="24"/>
        <v>28</v>
      </c>
      <c r="Y38" s="86" t="s">
        <v>225</v>
      </c>
      <c r="Z38" s="81" t="s">
        <v>31</v>
      </c>
      <c r="AA38" s="276" t="s">
        <v>241</v>
      </c>
      <c r="AB38" s="81" t="s">
        <v>354</v>
      </c>
      <c r="AC38" s="87">
        <v>1.7</v>
      </c>
      <c r="AD38" s="87">
        <v>1.7</v>
      </c>
      <c r="AE38" s="88">
        <f t="shared" si="25"/>
        <v>41.60000000000001</v>
      </c>
      <c r="AF38" s="89">
        <v>0.001388888888888889</v>
      </c>
      <c r="AG38" s="89">
        <v>0.001388888888888889</v>
      </c>
      <c r="AH38" s="89">
        <f t="shared" si="26"/>
        <v>0.04722222222222222</v>
      </c>
      <c r="AI38" s="89">
        <f t="shared" si="11"/>
        <v>0.30069444444444426</v>
      </c>
      <c r="AJ38" s="89">
        <f t="shared" si="12"/>
        <v>0.36111111111111094</v>
      </c>
      <c r="AK38" s="89">
        <f t="shared" si="13"/>
        <v>0.40138888888888874</v>
      </c>
      <c r="AL38" s="89">
        <f t="shared" si="28"/>
        <v>0.4256944444444443</v>
      </c>
      <c r="AM38" s="89">
        <f t="shared" si="27"/>
        <v>0.4812499999999999</v>
      </c>
      <c r="AN38" s="89">
        <f t="shared" si="15"/>
        <v>0.5409722222222221</v>
      </c>
      <c r="AO38" s="89">
        <f t="shared" si="16"/>
        <v>0.623611111111111</v>
      </c>
      <c r="AP38" s="89">
        <f t="shared" si="17"/>
        <v>0.6895833333333331</v>
      </c>
      <c r="AQ38" s="89">
        <f t="shared" si="18"/>
        <v>0.734722222222222</v>
      </c>
      <c r="AR38" s="89">
        <v>0.7993055555555554</v>
      </c>
      <c r="AS38" s="89">
        <f t="shared" si="29"/>
        <v>0.9118055555555555</v>
      </c>
      <c r="AT38" s="266" t="str">
        <f t="shared" si="30"/>
        <v>-</v>
      </c>
      <c r="AU38" s="266" t="str">
        <f t="shared" si="30"/>
        <v>-</v>
      </c>
    </row>
    <row r="39" spans="1:47" ht="11.25">
      <c r="A39" s="81">
        <f t="shared" si="19"/>
        <v>29</v>
      </c>
      <c r="B39" s="86" t="s">
        <v>250</v>
      </c>
      <c r="C39" s="81" t="s">
        <v>31</v>
      </c>
      <c r="D39" s="276" t="s">
        <v>356</v>
      </c>
      <c r="E39" s="81" t="s">
        <v>241</v>
      </c>
      <c r="F39" s="87">
        <v>2.1</v>
      </c>
      <c r="G39" s="88">
        <f t="shared" si="20"/>
        <v>47.39999999999999</v>
      </c>
      <c r="H39" s="89">
        <v>0.0020833333333333333</v>
      </c>
      <c r="I39" s="89">
        <f t="shared" si="21"/>
        <v>0.05277777777777777</v>
      </c>
      <c r="J39" s="89">
        <f t="shared" si="22"/>
        <v>0.22638888888888872</v>
      </c>
      <c r="K39" s="89">
        <f t="shared" si="2"/>
        <v>0.2854166666666665</v>
      </c>
      <c r="L39" s="89">
        <f t="shared" si="3"/>
        <v>0.32847222222222205</v>
      </c>
      <c r="M39" s="89" t="s">
        <v>241</v>
      </c>
      <c r="N39" s="89">
        <f t="shared" si="4"/>
        <v>0.403472222222222</v>
      </c>
      <c r="O39" s="89">
        <f t="shared" si="5"/>
        <v>0.4736111111111109</v>
      </c>
      <c r="P39" s="89">
        <f t="shared" si="6"/>
        <v>0.5458333333333332</v>
      </c>
      <c r="Q39" s="89">
        <f t="shared" si="7"/>
        <v>0.6104166666666665</v>
      </c>
      <c r="R39" s="89">
        <f t="shared" si="8"/>
        <v>0.6555555555555553</v>
      </c>
      <c r="S39" s="89">
        <f t="shared" si="9"/>
        <v>0.7249999999999998</v>
      </c>
      <c r="T39" s="89" t="s">
        <v>241</v>
      </c>
      <c r="U39" s="266" t="str">
        <f t="shared" si="0"/>
        <v>-</v>
      </c>
      <c r="V39" s="265">
        <v>44.400000000000006</v>
      </c>
      <c r="W39" s="80"/>
      <c r="X39" s="83">
        <f t="shared" si="24"/>
        <v>29</v>
      </c>
      <c r="Y39" s="86" t="s">
        <v>264</v>
      </c>
      <c r="Z39" s="81" t="s">
        <v>40</v>
      </c>
      <c r="AA39" s="81">
        <v>36</v>
      </c>
      <c r="AB39" s="81">
        <v>473</v>
      </c>
      <c r="AC39" s="87">
        <v>0.8</v>
      </c>
      <c r="AD39" s="87">
        <v>0.8</v>
      </c>
      <c r="AE39" s="88">
        <f t="shared" si="25"/>
        <v>42.400000000000006</v>
      </c>
      <c r="AF39" s="89">
        <v>0.001388888888888889</v>
      </c>
      <c r="AG39" s="89">
        <v>0.001388888888888889</v>
      </c>
      <c r="AH39" s="89">
        <f t="shared" si="26"/>
        <v>0.04861111111111111</v>
      </c>
      <c r="AI39" s="89">
        <f t="shared" si="11"/>
        <v>0.30208333333333315</v>
      </c>
      <c r="AJ39" s="89">
        <f t="shared" si="12"/>
        <v>0.3624999999999998</v>
      </c>
      <c r="AK39" s="89">
        <f t="shared" si="13"/>
        <v>0.4027777777777776</v>
      </c>
      <c r="AL39" s="89">
        <f t="shared" si="28"/>
        <v>0.4270833333333332</v>
      </c>
      <c r="AM39" s="89">
        <f t="shared" si="27"/>
        <v>0.4826388888888888</v>
      </c>
      <c r="AN39" s="89">
        <f t="shared" si="15"/>
        <v>0.542361111111111</v>
      </c>
      <c r="AO39" s="89">
        <f t="shared" si="16"/>
        <v>0.6249999999999999</v>
      </c>
      <c r="AP39" s="89">
        <f t="shared" si="17"/>
        <v>0.690972222222222</v>
      </c>
      <c r="AQ39" s="89">
        <f t="shared" si="18"/>
        <v>0.7361111111111109</v>
      </c>
      <c r="AR39" s="89">
        <v>0.8006944444444443</v>
      </c>
      <c r="AS39" s="89">
        <f t="shared" si="29"/>
        <v>0.9131944444444444</v>
      </c>
      <c r="AT39" s="266" t="str">
        <f t="shared" si="30"/>
        <v>-</v>
      </c>
      <c r="AU39" s="266" t="str">
        <f t="shared" si="30"/>
        <v>-</v>
      </c>
    </row>
    <row r="40" spans="1:47" ht="11.25">
      <c r="A40" s="81">
        <f t="shared" si="19"/>
        <v>30</v>
      </c>
      <c r="B40" s="86" t="s">
        <v>251</v>
      </c>
      <c r="C40" s="81" t="s">
        <v>31</v>
      </c>
      <c r="D40" s="81">
        <v>1006</v>
      </c>
      <c r="E40" s="81" t="s">
        <v>241</v>
      </c>
      <c r="F40" s="87">
        <v>1.9</v>
      </c>
      <c r="G40" s="88">
        <f t="shared" si="20"/>
        <v>49.29999999999999</v>
      </c>
      <c r="H40" s="89">
        <v>0.0020833333333333333</v>
      </c>
      <c r="I40" s="89">
        <f t="shared" si="21"/>
        <v>0.054861111111111104</v>
      </c>
      <c r="J40" s="89">
        <f t="shared" si="22"/>
        <v>0.22847222222222205</v>
      </c>
      <c r="K40" s="89">
        <f t="shared" si="2"/>
        <v>0.2874999999999998</v>
      </c>
      <c r="L40" s="89">
        <f t="shared" si="3"/>
        <v>0.3305555555555554</v>
      </c>
      <c r="M40" s="89" t="s">
        <v>241</v>
      </c>
      <c r="N40" s="89">
        <f t="shared" si="4"/>
        <v>0.40555555555555534</v>
      </c>
      <c r="O40" s="89">
        <f t="shared" si="5"/>
        <v>0.47569444444444425</v>
      </c>
      <c r="P40" s="89">
        <f t="shared" si="6"/>
        <v>0.5479166666666665</v>
      </c>
      <c r="Q40" s="89">
        <f t="shared" si="7"/>
        <v>0.6124999999999998</v>
      </c>
      <c r="R40" s="89">
        <f t="shared" si="8"/>
        <v>0.6576388888888887</v>
      </c>
      <c r="S40" s="89">
        <f t="shared" si="9"/>
        <v>0.7270833333333331</v>
      </c>
      <c r="T40" s="89" t="s">
        <v>241</v>
      </c>
      <c r="U40" s="266" t="str">
        <f t="shared" si="0"/>
        <v>-</v>
      </c>
      <c r="V40" s="265" t="s">
        <v>241</v>
      </c>
      <c r="W40" s="80"/>
      <c r="X40" s="83">
        <f t="shared" si="24"/>
        <v>30</v>
      </c>
      <c r="Y40" s="86" t="s">
        <v>265</v>
      </c>
      <c r="Z40" s="81" t="s">
        <v>40</v>
      </c>
      <c r="AA40" s="81">
        <v>38</v>
      </c>
      <c r="AB40" s="81">
        <v>473</v>
      </c>
      <c r="AC40" s="87">
        <v>1.2</v>
      </c>
      <c r="AD40" s="87">
        <v>1.2</v>
      </c>
      <c r="AE40" s="88">
        <f t="shared" si="25"/>
        <v>43.60000000000001</v>
      </c>
      <c r="AF40" s="89">
        <v>0.001388888888888889</v>
      </c>
      <c r="AG40" s="89">
        <v>0.001388888888888889</v>
      </c>
      <c r="AH40" s="89">
        <f t="shared" si="26"/>
        <v>0.05</v>
      </c>
      <c r="AI40" s="89">
        <f t="shared" si="11"/>
        <v>0.30347222222222203</v>
      </c>
      <c r="AJ40" s="89">
        <f t="shared" si="12"/>
        <v>0.3638888888888887</v>
      </c>
      <c r="AK40" s="89">
        <f t="shared" si="13"/>
        <v>0.4041666666666665</v>
      </c>
      <c r="AL40" s="89">
        <f t="shared" si="28"/>
        <v>0.4284722222222221</v>
      </c>
      <c r="AM40" s="89">
        <f t="shared" si="27"/>
        <v>0.48402777777777767</v>
      </c>
      <c r="AN40" s="89">
        <f t="shared" si="15"/>
        <v>0.5437499999999998</v>
      </c>
      <c r="AO40" s="89">
        <f t="shared" si="16"/>
        <v>0.6263888888888888</v>
      </c>
      <c r="AP40" s="89">
        <f t="shared" si="17"/>
        <v>0.6923611111111109</v>
      </c>
      <c r="AQ40" s="89">
        <f t="shared" si="18"/>
        <v>0.7374999999999998</v>
      </c>
      <c r="AR40" s="89">
        <v>0.8020833333333331</v>
      </c>
      <c r="AS40" s="89">
        <f t="shared" si="29"/>
        <v>0.9145833333333333</v>
      </c>
      <c r="AT40" s="266" t="str">
        <f t="shared" si="30"/>
        <v>-</v>
      </c>
      <c r="AU40" s="266" t="str">
        <f t="shared" si="30"/>
        <v>-</v>
      </c>
    </row>
    <row r="41" spans="1:47" ht="11.25">
      <c r="A41" s="81">
        <f t="shared" si="19"/>
        <v>31</v>
      </c>
      <c r="B41" s="86" t="s">
        <v>252</v>
      </c>
      <c r="C41" s="81" t="s">
        <v>32</v>
      </c>
      <c r="D41" s="276" t="s">
        <v>357</v>
      </c>
      <c r="E41" s="81" t="s">
        <v>241</v>
      </c>
      <c r="F41" s="87">
        <v>0.9</v>
      </c>
      <c r="G41" s="88">
        <f t="shared" si="20"/>
        <v>50.19999999999999</v>
      </c>
      <c r="H41" s="89">
        <v>0.001388888888888889</v>
      </c>
      <c r="I41" s="89">
        <f t="shared" si="21"/>
        <v>0.056249999999999994</v>
      </c>
      <c r="J41" s="89">
        <f t="shared" si="22"/>
        <v>0.22986111111111093</v>
      </c>
      <c r="K41" s="89">
        <f t="shared" si="2"/>
        <v>0.2888888888888887</v>
      </c>
      <c r="L41" s="89">
        <f t="shared" si="3"/>
        <v>0.33194444444444426</v>
      </c>
      <c r="M41" s="89" t="s">
        <v>241</v>
      </c>
      <c r="N41" s="89">
        <f t="shared" si="4"/>
        <v>0.4069444444444442</v>
      </c>
      <c r="O41" s="89">
        <f t="shared" si="5"/>
        <v>0.47708333333333314</v>
      </c>
      <c r="P41" s="89">
        <f t="shared" si="6"/>
        <v>0.5493055555555554</v>
      </c>
      <c r="Q41" s="89">
        <f t="shared" si="7"/>
        <v>0.6138888888888887</v>
      </c>
      <c r="R41" s="89">
        <f t="shared" si="8"/>
        <v>0.6590277777777775</v>
      </c>
      <c r="S41" s="89">
        <f t="shared" si="9"/>
        <v>0.728472222222222</v>
      </c>
      <c r="T41" s="89" t="s">
        <v>241</v>
      </c>
      <c r="U41" s="266" t="str">
        <f t="shared" si="0"/>
        <v>-</v>
      </c>
      <c r="V41" s="265" t="s">
        <v>241</v>
      </c>
      <c r="W41" s="80"/>
      <c r="X41" s="83">
        <f t="shared" si="24"/>
        <v>31</v>
      </c>
      <c r="Y41" s="86" t="s">
        <v>266</v>
      </c>
      <c r="Z41" s="81" t="s">
        <v>40</v>
      </c>
      <c r="AA41" s="81">
        <v>40</v>
      </c>
      <c r="AB41" s="81">
        <v>473</v>
      </c>
      <c r="AC41" s="87">
        <v>2.2</v>
      </c>
      <c r="AD41" s="87">
        <v>2.2</v>
      </c>
      <c r="AE41" s="88">
        <f t="shared" si="25"/>
        <v>45.80000000000001</v>
      </c>
      <c r="AF41" s="89">
        <v>0.0020833333333333333</v>
      </c>
      <c r="AG41" s="89">
        <v>0.0020833333333333333</v>
      </c>
      <c r="AH41" s="89">
        <f t="shared" si="26"/>
        <v>0.052083333333333336</v>
      </c>
      <c r="AI41" s="89">
        <f t="shared" si="11"/>
        <v>0.30555555555555536</v>
      </c>
      <c r="AJ41" s="89">
        <f t="shared" si="12"/>
        <v>0.36597222222222203</v>
      </c>
      <c r="AK41" s="89">
        <f t="shared" si="13"/>
        <v>0.40624999999999983</v>
      </c>
      <c r="AL41" s="89">
        <f t="shared" si="28"/>
        <v>0.4305555555555554</v>
      </c>
      <c r="AM41" s="89">
        <f t="shared" si="27"/>
        <v>0.486111111111111</v>
      </c>
      <c r="AN41" s="89">
        <f t="shared" si="15"/>
        <v>0.5458333333333332</v>
      </c>
      <c r="AO41" s="89">
        <f t="shared" si="16"/>
        <v>0.6284722222222221</v>
      </c>
      <c r="AP41" s="89">
        <f t="shared" si="17"/>
        <v>0.6944444444444442</v>
      </c>
      <c r="AQ41" s="89">
        <f t="shared" si="18"/>
        <v>0.7395833333333331</v>
      </c>
      <c r="AR41" s="89">
        <v>0.8041666666666665</v>
      </c>
      <c r="AS41" s="89">
        <f t="shared" si="29"/>
        <v>0.9166666666666666</v>
      </c>
      <c r="AT41" s="266" t="str">
        <f t="shared" si="30"/>
        <v>-</v>
      </c>
      <c r="AU41" s="266" t="str">
        <f t="shared" si="30"/>
        <v>-</v>
      </c>
    </row>
    <row r="42" spans="1:47" ht="11.25">
      <c r="A42" s="81">
        <f t="shared" si="19"/>
        <v>32</v>
      </c>
      <c r="B42" s="86" t="s">
        <v>253</v>
      </c>
      <c r="C42" s="81" t="s">
        <v>32</v>
      </c>
      <c r="D42" s="276" t="s">
        <v>358</v>
      </c>
      <c r="E42" s="81" t="s">
        <v>241</v>
      </c>
      <c r="F42" s="87">
        <v>1.4</v>
      </c>
      <c r="G42" s="88">
        <f t="shared" si="20"/>
        <v>51.59999999999999</v>
      </c>
      <c r="H42" s="89">
        <v>0.0020833333333333333</v>
      </c>
      <c r="I42" s="89">
        <f t="shared" si="21"/>
        <v>0.05833333333333333</v>
      </c>
      <c r="J42" s="89">
        <f t="shared" si="22"/>
        <v>0.23194444444444426</v>
      </c>
      <c r="K42" s="89">
        <f t="shared" si="2"/>
        <v>0.290972222222222</v>
      </c>
      <c r="L42" s="89">
        <f t="shared" si="3"/>
        <v>0.3340277777777776</v>
      </c>
      <c r="M42" s="89" t="s">
        <v>241</v>
      </c>
      <c r="N42" s="89">
        <f t="shared" si="4"/>
        <v>0.40902777777777755</v>
      </c>
      <c r="O42" s="89">
        <f t="shared" si="5"/>
        <v>0.47916666666666646</v>
      </c>
      <c r="P42" s="89">
        <f t="shared" si="6"/>
        <v>0.5513888888888887</v>
      </c>
      <c r="Q42" s="89">
        <f t="shared" si="7"/>
        <v>0.615972222222222</v>
      </c>
      <c r="R42" s="89">
        <f t="shared" si="8"/>
        <v>0.6611111111111109</v>
      </c>
      <c r="S42" s="89">
        <f t="shared" si="9"/>
        <v>0.7305555555555553</v>
      </c>
      <c r="T42" s="89" t="s">
        <v>241</v>
      </c>
      <c r="U42" s="266" t="str">
        <f t="shared" si="0"/>
        <v>-</v>
      </c>
      <c r="V42" s="265" t="s">
        <v>241</v>
      </c>
      <c r="W42" s="80"/>
      <c r="X42" s="83">
        <f t="shared" si="24"/>
        <v>32</v>
      </c>
      <c r="Y42" s="86" t="s">
        <v>267</v>
      </c>
      <c r="Z42" s="81" t="s">
        <v>40</v>
      </c>
      <c r="AA42" s="81">
        <v>42</v>
      </c>
      <c r="AB42" s="81">
        <v>473</v>
      </c>
      <c r="AC42" s="87">
        <v>0.9</v>
      </c>
      <c r="AD42" s="87">
        <v>0.9</v>
      </c>
      <c r="AE42" s="88">
        <f t="shared" si="25"/>
        <v>46.70000000000001</v>
      </c>
      <c r="AF42" s="89">
        <v>0.001388888888888889</v>
      </c>
      <c r="AG42" s="89">
        <v>0.001388888888888889</v>
      </c>
      <c r="AH42" s="89">
        <f t="shared" si="26"/>
        <v>0.05347222222222223</v>
      </c>
      <c r="AI42" s="89">
        <f t="shared" si="11"/>
        <v>0.30694444444444424</v>
      </c>
      <c r="AJ42" s="89">
        <f t="shared" si="12"/>
        <v>0.3673611111111109</v>
      </c>
      <c r="AK42" s="89">
        <f t="shared" si="13"/>
        <v>0.4076388888888887</v>
      </c>
      <c r="AL42" s="89">
        <f t="shared" si="28"/>
        <v>0.4319444444444443</v>
      </c>
      <c r="AM42" s="89">
        <f t="shared" si="27"/>
        <v>0.4874999999999999</v>
      </c>
      <c r="AN42" s="89">
        <f t="shared" si="15"/>
        <v>0.547222222222222</v>
      </c>
      <c r="AO42" s="89">
        <f t="shared" si="16"/>
        <v>0.629861111111111</v>
      </c>
      <c r="AP42" s="89">
        <f t="shared" si="17"/>
        <v>0.6958333333333331</v>
      </c>
      <c r="AQ42" s="89">
        <f t="shared" si="18"/>
        <v>0.740972222222222</v>
      </c>
      <c r="AR42" s="89">
        <v>0.8055555555555554</v>
      </c>
      <c r="AS42" s="89">
        <f t="shared" si="29"/>
        <v>0.9180555555555555</v>
      </c>
      <c r="AT42" s="266" t="str">
        <f t="shared" si="30"/>
        <v>-</v>
      </c>
      <c r="AU42" s="266" t="str">
        <f t="shared" si="30"/>
        <v>-</v>
      </c>
    </row>
    <row r="43" spans="1:47" ht="11.25">
      <c r="A43" s="81">
        <f t="shared" si="19"/>
        <v>33</v>
      </c>
      <c r="B43" s="86" t="s">
        <v>254</v>
      </c>
      <c r="C43" s="81" t="s">
        <v>31</v>
      </c>
      <c r="D43" s="276" t="s">
        <v>359</v>
      </c>
      <c r="E43" s="81" t="s">
        <v>241</v>
      </c>
      <c r="F43" s="87">
        <v>0.5</v>
      </c>
      <c r="G43" s="88">
        <f t="shared" si="20"/>
        <v>52.09999999999999</v>
      </c>
      <c r="H43" s="89">
        <v>0.001388888888888889</v>
      </c>
      <c r="I43" s="89">
        <f t="shared" si="21"/>
        <v>0.05972222222222222</v>
      </c>
      <c r="J43" s="89">
        <f t="shared" si="22"/>
        <v>0.23333333333333314</v>
      </c>
      <c r="K43" s="89">
        <f t="shared" si="2"/>
        <v>0.2923611111111109</v>
      </c>
      <c r="L43" s="89">
        <f t="shared" si="3"/>
        <v>0.3354166666666665</v>
      </c>
      <c r="M43" s="89" t="s">
        <v>241</v>
      </c>
      <c r="N43" s="89">
        <f t="shared" si="4"/>
        <v>0.41041666666666643</v>
      </c>
      <c r="O43" s="89">
        <f t="shared" si="5"/>
        <v>0.48055555555555535</v>
      </c>
      <c r="P43" s="89">
        <f t="shared" si="6"/>
        <v>0.5527777777777776</v>
      </c>
      <c r="Q43" s="89">
        <f t="shared" si="7"/>
        <v>0.6173611111111109</v>
      </c>
      <c r="R43" s="89">
        <f t="shared" si="8"/>
        <v>0.6624999999999998</v>
      </c>
      <c r="S43" s="89">
        <f t="shared" si="9"/>
        <v>0.7319444444444442</v>
      </c>
      <c r="T43" s="89" t="s">
        <v>241</v>
      </c>
      <c r="U43" s="266" t="str">
        <f t="shared" si="0"/>
        <v>-</v>
      </c>
      <c r="V43" s="265" t="s">
        <v>241</v>
      </c>
      <c r="W43" s="80"/>
      <c r="X43" s="83">
        <f t="shared" si="24"/>
        <v>33</v>
      </c>
      <c r="Y43" s="86" t="s">
        <v>268</v>
      </c>
      <c r="Z43" s="81" t="s">
        <v>40</v>
      </c>
      <c r="AA43" s="81">
        <v>44</v>
      </c>
      <c r="AB43" s="81">
        <v>473</v>
      </c>
      <c r="AC43" s="87">
        <v>1.7</v>
      </c>
      <c r="AD43" s="87">
        <v>1.7</v>
      </c>
      <c r="AE43" s="88">
        <f t="shared" si="25"/>
        <v>48.40000000000001</v>
      </c>
      <c r="AF43" s="89">
        <v>0.0020833333333333333</v>
      </c>
      <c r="AG43" s="89">
        <v>0.0020833333333333333</v>
      </c>
      <c r="AH43" s="89">
        <f t="shared" si="26"/>
        <v>0.05555555555555556</v>
      </c>
      <c r="AI43" s="89">
        <f t="shared" si="11"/>
        <v>0.30902777777777757</v>
      </c>
      <c r="AJ43" s="89">
        <f t="shared" si="12"/>
        <v>0.36944444444444424</v>
      </c>
      <c r="AK43" s="89">
        <f t="shared" si="13"/>
        <v>0.40972222222222204</v>
      </c>
      <c r="AL43" s="89">
        <f t="shared" si="28"/>
        <v>0.4340277777777776</v>
      </c>
      <c r="AM43" s="89">
        <f t="shared" si="27"/>
        <v>0.4895833333333332</v>
      </c>
      <c r="AN43" s="89">
        <f t="shared" si="15"/>
        <v>0.5493055555555554</v>
      </c>
      <c r="AO43" s="89">
        <f t="shared" si="16"/>
        <v>0.6319444444444443</v>
      </c>
      <c r="AP43" s="89">
        <f t="shared" si="17"/>
        <v>0.6979166666666664</v>
      </c>
      <c r="AQ43" s="89">
        <f t="shared" si="18"/>
        <v>0.7430555555555554</v>
      </c>
      <c r="AR43" s="89">
        <v>0.8076388888888887</v>
      </c>
      <c r="AS43" s="89">
        <f t="shared" si="29"/>
        <v>0.9201388888888888</v>
      </c>
      <c r="AT43" s="266" t="str">
        <f t="shared" si="30"/>
        <v>-</v>
      </c>
      <c r="AU43" s="266" t="str">
        <f t="shared" si="30"/>
        <v>-</v>
      </c>
    </row>
    <row r="44" spans="1:47" ht="11.25">
      <c r="A44" s="81">
        <f t="shared" si="19"/>
        <v>34</v>
      </c>
      <c r="B44" s="86" t="s">
        <v>255</v>
      </c>
      <c r="C44" s="81" t="s">
        <v>31</v>
      </c>
      <c r="D44" s="276" t="s">
        <v>360</v>
      </c>
      <c r="E44" s="81" t="s">
        <v>241</v>
      </c>
      <c r="F44" s="87">
        <v>2</v>
      </c>
      <c r="G44" s="88">
        <f t="shared" si="20"/>
        <v>54.09999999999999</v>
      </c>
      <c r="H44" s="89">
        <v>0.002777777777777778</v>
      </c>
      <c r="I44" s="89">
        <f t="shared" si="21"/>
        <v>0.06249999999999999</v>
      </c>
      <c r="J44" s="89">
        <f t="shared" si="22"/>
        <v>0.2361111111111109</v>
      </c>
      <c r="K44" s="89">
        <f t="shared" si="2"/>
        <v>0.2951388888888887</v>
      </c>
      <c r="L44" s="89">
        <f t="shared" si="3"/>
        <v>0.33819444444444424</v>
      </c>
      <c r="M44" s="89" t="s">
        <v>241</v>
      </c>
      <c r="N44" s="89">
        <f t="shared" si="4"/>
        <v>0.4131944444444442</v>
      </c>
      <c r="O44" s="89">
        <f t="shared" si="5"/>
        <v>0.4833333333333331</v>
      </c>
      <c r="P44" s="89">
        <f t="shared" si="6"/>
        <v>0.5555555555555554</v>
      </c>
      <c r="Q44" s="89">
        <f t="shared" si="7"/>
        <v>0.6201388888888887</v>
      </c>
      <c r="R44" s="89">
        <f t="shared" si="8"/>
        <v>0.6652777777777775</v>
      </c>
      <c r="S44" s="89">
        <f t="shared" si="9"/>
        <v>0.7347222222222219</v>
      </c>
      <c r="T44" s="89" t="s">
        <v>241</v>
      </c>
      <c r="U44" s="266" t="str">
        <f t="shared" si="0"/>
        <v>-</v>
      </c>
      <c r="V44" s="265" t="s">
        <v>241</v>
      </c>
      <c r="W44" s="80"/>
      <c r="X44" s="83">
        <f t="shared" si="24"/>
        <v>34</v>
      </c>
      <c r="Y44" s="86" t="s">
        <v>269</v>
      </c>
      <c r="Z44" s="81" t="s">
        <v>40</v>
      </c>
      <c r="AA44" s="81">
        <v>46</v>
      </c>
      <c r="AB44" s="81">
        <v>473</v>
      </c>
      <c r="AC44" s="87">
        <v>1.7</v>
      </c>
      <c r="AD44" s="87">
        <v>1.7</v>
      </c>
      <c r="AE44" s="88">
        <f t="shared" si="25"/>
        <v>50.100000000000016</v>
      </c>
      <c r="AF44" s="89">
        <v>0.0020833333333333333</v>
      </c>
      <c r="AG44" s="89">
        <v>0.0020833333333333333</v>
      </c>
      <c r="AH44" s="89">
        <f t="shared" si="26"/>
        <v>0.05763888888888889</v>
      </c>
      <c r="AI44" s="89">
        <f t="shared" si="11"/>
        <v>0.3111111111111109</v>
      </c>
      <c r="AJ44" s="89">
        <f t="shared" si="12"/>
        <v>0.37152777777777757</v>
      </c>
      <c r="AK44" s="89">
        <f t="shared" si="13"/>
        <v>0.41180555555555537</v>
      </c>
      <c r="AL44" s="89">
        <f t="shared" si="28"/>
        <v>0.43611111111111095</v>
      </c>
      <c r="AM44" s="89">
        <f t="shared" si="27"/>
        <v>0.49166666666666653</v>
      </c>
      <c r="AN44" s="89">
        <f t="shared" si="15"/>
        <v>0.5513888888888887</v>
      </c>
      <c r="AO44" s="89">
        <f t="shared" si="16"/>
        <v>0.6340277777777776</v>
      </c>
      <c r="AP44" s="89">
        <f t="shared" si="17"/>
        <v>0.6999999999999997</v>
      </c>
      <c r="AQ44" s="89">
        <f t="shared" si="18"/>
        <v>0.7451388888888887</v>
      </c>
      <c r="AR44" s="89">
        <v>0.809722222222222</v>
      </c>
      <c r="AS44" s="89">
        <f t="shared" si="29"/>
        <v>0.9222222222222222</v>
      </c>
      <c r="AT44" s="266" t="str">
        <f t="shared" si="30"/>
        <v>-</v>
      </c>
      <c r="AU44" s="266" t="str">
        <f t="shared" si="30"/>
        <v>-</v>
      </c>
    </row>
    <row r="45" spans="1:47" ht="11.25">
      <c r="A45" s="81">
        <f t="shared" si="19"/>
        <v>35</v>
      </c>
      <c r="B45" s="86" t="s">
        <v>256</v>
      </c>
      <c r="C45" s="81" t="s">
        <v>31</v>
      </c>
      <c r="D45" s="81">
        <v>1458</v>
      </c>
      <c r="E45" s="81" t="s">
        <v>241</v>
      </c>
      <c r="F45" s="87">
        <v>0.6</v>
      </c>
      <c r="G45" s="88">
        <f t="shared" si="20"/>
        <v>54.69999999999999</v>
      </c>
      <c r="H45" s="89">
        <v>0.001388888888888889</v>
      </c>
      <c r="I45" s="89">
        <f t="shared" si="21"/>
        <v>0.06388888888888888</v>
      </c>
      <c r="J45" s="89">
        <f t="shared" si="22"/>
        <v>0.2374999999999998</v>
      </c>
      <c r="K45" s="89">
        <f t="shared" si="2"/>
        <v>0.29652777777777756</v>
      </c>
      <c r="L45" s="89">
        <f t="shared" si="3"/>
        <v>0.3395833333333331</v>
      </c>
      <c r="M45" s="89" t="s">
        <v>241</v>
      </c>
      <c r="N45" s="89">
        <f t="shared" si="4"/>
        <v>0.4145833333333331</v>
      </c>
      <c r="O45" s="89">
        <f t="shared" si="5"/>
        <v>0.484722222222222</v>
      </c>
      <c r="P45" s="89">
        <f t="shared" si="6"/>
        <v>0.5569444444444442</v>
      </c>
      <c r="Q45" s="89">
        <f t="shared" si="7"/>
        <v>0.6215277777777776</v>
      </c>
      <c r="R45" s="89">
        <f t="shared" si="8"/>
        <v>0.6666666666666664</v>
      </c>
      <c r="S45" s="89">
        <f t="shared" si="9"/>
        <v>0.7361111111111108</v>
      </c>
      <c r="T45" s="89" t="s">
        <v>241</v>
      </c>
      <c r="U45" s="266" t="str">
        <f t="shared" si="0"/>
        <v>-</v>
      </c>
      <c r="V45" s="265" t="s">
        <v>241</v>
      </c>
      <c r="W45" s="80"/>
      <c r="X45" s="83">
        <f t="shared" si="24"/>
        <v>35</v>
      </c>
      <c r="Y45" s="86" t="s">
        <v>226</v>
      </c>
      <c r="Z45" s="81" t="s">
        <v>202</v>
      </c>
      <c r="AA45" s="276" t="s">
        <v>347</v>
      </c>
      <c r="AB45" s="276" t="s">
        <v>352</v>
      </c>
      <c r="AC45" s="87">
        <v>3.2</v>
      </c>
      <c r="AD45" s="87">
        <v>3.2</v>
      </c>
      <c r="AE45" s="88">
        <f t="shared" si="25"/>
        <v>53.30000000000002</v>
      </c>
      <c r="AF45" s="89">
        <v>0.003472222222222222</v>
      </c>
      <c r="AG45" s="89">
        <v>0.003472222222222222</v>
      </c>
      <c r="AH45" s="89">
        <f>AF45+AH44</f>
        <v>0.061111111111111116</v>
      </c>
      <c r="AI45" s="89">
        <f t="shared" si="11"/>
        <v>0.3145833333333331</v>
      </c>
      <c r="AJ45" s="89">
        <f t="shared" si="12"/>
        <v>0.3749999999999998</v>
      </c>
      <c r="AK45" s="89">
        <f t="shared" si="13"/>
        <v>0.4152777777777776</v>
      </c>
      <c r="AL45" s="89">
        <f t="shared" si="28"/>
        <v>0.43958333333333316</v>
      </c>
      <c r="AM45" s="89">
        <f t="shared" si="27"/>
        <v>0.49513888888888874</v>
      </c>
      <c r="AN45" s="89">
        <f t="shared" si="15"/>
        <v>0.5548611111111109</v>
      </c>
      <c r="AO45" s="89">
        <f t="shared" si="16"/>
        <v>0.6374999999999998</v>
      </c>
      <c r="AP45" s="89">
        <f t="shared" si="17"/>
        <v>0.7034722222222219</v>
      </c>
      <c r="AQ45" s="89">
        <f t="shared" si="18"/>
        <v>0.7486111111111109</v>
      </c>
      <c r="AR45" s="89">
        <v>0.8131944444444442</v>
      </c>
      <c r="AS45" s="89">
        <f t="shared" si="29"/>
        <v>0.9256944444444444</v>
      </c>
      <c r="AT45" s="266">
        <f t="shared" si="30"/>
        <v>38.400000000000006</v>
      </c>
      <c r="AU45" s="266">
        <f t="shared" si="30"/>
        <v>38.400000000000006</v>
      </c>
    </row>
    <row r="46" spans="1:47" ht="11.25">
      <c r="A46" s="81">
        <f t="shared" si="19"/>
        <v>36</v>
      </c>
      <c r="B46" s="86" t="s">
        <v>257</v>
      </c>
      <c r="C46" s="81" t="s">
        <v>31</v>
      </c>
      <c r="D46" s="81">
        <v>1599</v>
      </c>
      <c r="E46" s="81" t="s">
        <v>241</v>
      </c>
      <c r="F46" s="87">
        <v>1.5</v>
      </c>
      <c r="G46" s="88">
        <f t="shared" si="20"/>
        <v>56.19999999999999</v>
      </c>
      <c r="H46" s="89">
        <v>0.0020833333333333333</v>
      </c>
      <c r="I46" s="89">
        <f t="shared" si="21"/>
        <v>0.06597222222222222</v>
      </c>
      <c r="J46" s="89">
        <f t="shared" si="22"/>
        <v>0.23958333333333312</v>
      </c>
      <c r="K46" s="89">
        <f t="shared" si="2"/>
        <v>0.2986111111111109</v>
      </c>
      <c r="L46" s="89">
        <f t="shared" si="3"/>
        <v>0.34166666666666645</v>
      </c>
      <c r="M46" s="89" t="s">
        <v>241</v>
      </c>
      <c r="N46" s="89">
        <f t="shared" si="4"/>
        <v>0.4166666666666664</v>
      </c>
      <c r="O46" s="89">
        <f t="shared" si="5"/>
        <v>0.4868055555555553</v>
      </c>
      <c r="P46" s="89">
        <f t="shared" si="6"/>
        <v>0.5590277777777776</v>
      </c>
      <c r="Q46" s="89">
        <f t="shared" si="7"/>
        <v>0.6236111111111109</v>
      </c>
      <c r="R46" s="89">
        <f t="shared" si="8"/>
        <v>0.6687499999999997</v>
      </c>
      <c r="S46" s="89">
        <f t="shared" si="9"/>
        <v>0.7381944444444442</v>
      </c>
      <c r="T46" s="89" t="s">
        <v>241</v>
      </c>
      <c r="U46" s="266" t="str">
        <f t="shared" si="0"/>
        <v>-</v>
      </c>
      <c r="V46" s="265">
        <v>23.25</v>
      </c>
      <c r="W46" s="80"/>
      <c r="X46" s="83">
        <f t="shared" si="24"/>
        <v>36</v>
      </c>
      <c r="Y46" s="86" t="s">
        <v>227</v>
      </c>
      <c r="Z46" s="81" t="s">
        <v>202</v>
      </c>
      <c r="AA46" s="276" t="s">
        <v>347</v>
      </c>
      <c r="AB46" s="276" t="s">
        <v>352</v>
      </c>
      <c r="AC46" s="87">
        <v>1.3</v>
      </c>
      <c r="AD46" s="87">
        <v>1.3</v>
      </c>
      <c r="AE46" s="88">
        <f t="shared" si="25"/>
        <v>54.600000000000016</v>
      </c>
      <c r="AF46" s="89">
        <v>0.0020833333333333333</v>
      </c>
      <c r="AG46" s="89">
        <v>0.0020833333333333333</v>
      </c>
      <c r="AH46" s="89">
        <f>AF46+AH45</f>
        <v>0.06319444444444446</v>
      </c>
      <c r="AI46" s="89">
        <f t="shared" si="11"/>
        <v>0.31666666666666643</v>
      </c>
      <c r="AJ46" s="89">
        <f t="shared" si="12"/>
        <v>0.3770833333333331</v>
      </c>
      <c r="AK46" s="89">
        <f t="shared" si="13"/>
        <v>0.4173611111111109</v>
      </c>
      <c r="AL46" s="89">
        <f t="shared" si="28"/>
        <v>0.4416666666666665</v>
      </c>
      <c r="AM46" s="89">
        <f t="shared" si="27"/>
        <v>0.49722222222222207</v>
      </c>
      <c r="AN46" s="89">
        <f t="shared" si="15"/>
        <v>0.5569444444444442</v>
      </c>
      <c r="AO46" s="89">
        <f t="shared" si="16"/>
        <v>0.6395833333333332</v>
      </c>
      <c r="AP46" s="89">
        <f t="shared" si="17"/>
        <v>0.7055555555555553</v>
      </c>
      <c r="AQ46" s="89">
        <f t="shared" si="18"/>
        <v>0.7506944444444442</v>
      </c>
      <c r="AR46" s="89">
        <v>0.8152777777777775</v>
      </c>
      <c r="AS46" s="89">
        <f t="shared" si="29"/>
        <v>0.9277777777777777</v>
      </c>
      <c r="AT46" s="266" t="str">
        <f t="shared" si="30"/>
        <v>-</v>
      </c>
      <c r="AU46" s="266" t="str">
        <f t="shared" si="30"/>
        <v>-</v>
      </c>
    </row>
    <row r="47" spans="2:47" ht="11.25">
      <c r="B47" s="80"/>
      <c r="C47" s="93"/>
      <c r="D47" s="93"/>
      <c r="E47" s="93"/>
      <c r="F47" s="94"/>
      <c r="G47" s="95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7"/>
      <c r="V47" s="91" t="s">
        <v>241</v>
      </c>
      <c r="W47" s="80"/>
      <c r="X47" s="83">
        <f t="shared" si="24"/>
        <v>37</v>
      </c>
      <c r="Y47" s="86" t="s">
        <v>231</v>
      </c>
      <c r="Z47" s="81" t="s">
        <v>202</v>
      </c>
      <c r="AA47" s="276" t="s">
        <v>347</v>
      </c>
      <c r="AB47" s="276" t="s">
        <v>352</v>
      </c>
      <c r="AC47" s="87">
        <v>0.5</v>
      </c>
      <c r="AD47" s="87">
        <v>0.5</v>
      </c>
      <c r="AE47" s="88">
        <f t="shared" si="25"/>
        <v>55.100000000000016</v>
      </c>
      <c r="AF47" s="89">
        <v>0.0006944444444444445</v>
      </c>
      <c r="AG47" s="89">
        <v>0.0006944444444444445</v>
      </c>
      <c r="AH47" s="89">
        <f>AF47+AH46</f>
        <v>0.0638888888888889</v>
      </c>
      <c r="AI47" s="89">
        <f t="shared" si="11"/>
        <v>0.31736111111111087</v>
      </c>
      <c r="AJ47" s="89">
        <f t="shared" si="12"/>
        <v>0.37777777777777755</v>
      </c>
      <c r="AK47" s="89">
        <f t="shared" si="13"/>
        <v>0.41805555555555535</v>
      </c>
      <c r="AL47" s="89">
        <f t="shared" si="28"/>
        <v>0.4423611111111109</v>
      </c>
      <c r="AM47" s="89">
        <f t="shared" si="27"/>
        <v>0.4979166666666665</v>
      </c>
      <c r="AN47" s="89">
        <f t="shared" si="15"/>
        <v>0.5576388888888887</v>
      </c>
      <c r="AO47" s="89">
        <f t="shared" si="16"/>
        <v>0.6402777777777776</v>
      </c>
      <c r="AP47" s="89">
        <f t="shared" si="17"/>
        <v>0.7062499999999997</v>
      </c>
      <c r="AQ47" s="89">
        <f t="shared" si="18"/>
        <v>0.7513888888888887</v>
      </c>
      <c r="AR47" s="89">
        <v>0.815972222222222</v>
      </c>
      <c r="AS47" s="89">
        <f t="shared" si="29"/>
        <v>0.9284722222222221</v>
      </c>
      <c r="AT47" s="266" t="str">
        <f t="shared" si="30"/>
        <v>-</v>
      </c>
      <c r="AU47" s="266" t="str">
        <f t="shared" si="30"/>
        <v>-</v>
      </c>
    </row>
    <row r="48" spans="2:47" ht="11.25">
      <c r="B48" s="80"/>
      <c r="C48" s="93"/>
      <c r="D48" s="93"/>
      <c r="E48" s="93"/>
      <c r="F48" s="94"/>
      <c r="G48" s="95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7"/>
      <c r="V48" s="97"/>
      <c r="W48" s="80"/>
      <c r="X48" s="83">
        <f t="shared" si="24"/>
        <v>38</v>
      </c>
      <c r="Y48" s="86" t="s">
        <v>321</v>
      </c>
      <c r="Z48" s="81" t="s">
        <v>202</v>
      </c>
      <c r="AA48" s="276" t="s">
        <v>347</v>
      </c>
      <c r="AB48" s="276" t="s">
        <v>352</v>
      </c>
      <c r="AC48" s="87">
        <v>0.3</v>
      </c>
      <c r="AD48" s="87">
        <v>0.3</v>
      </c>
      <c r="AE48" s="88">
        <f t="shared" si="25"/>
        <v>55.40000000000001</v>
      </c>
      <c r="AF48" s="89">
        <v>0.0006944444444444445</v>
      </c>
      <c r="AG48" s="89">
        <v>0.0006944444444444445</v>
      </c>
      <c r="AH48" s="89">
        <f>AF48+AH47</f>
        <v>0.06458333333333334</v>
      </c>
      <c r="AI48" s="89">
        <f t="shared" si="11"/>
        <v>0.3180555555555553</v>
      </c>
      <c r="AJ48" s="89">
        <f t="shared" si="12"/>
        <v>0.378472222222222</v>
      </c>
      <c r="AK48" s="89">
        <f t="shared" si="13"/>
        <v>0.4187499999999998</v>
      </c>
      <c r="AL48" s="89">
        <f t="shared" si="28"/>
        <v>0.44305555555555537</v>
      </c>
      <c r="AM48" s="89">
        <f t="shared" si="27"/>
        <v>0.49861111111111095</v>
      </c>
      <c r="AN48" s="89">
        <f t="shared" si="15"/>
        <v>0.5583333333333331</v>
      </c>
      <c r="AO48" s="89">
        <f t="shared" si="16"/>
        <v>0.640972222222222</v>
      </c>
      <c r="AP48" s="89">
        <f t="shared" si="17"/>
        <v>0.7069444444444442</v>
      </c>
      <c r="AQ48" s="89">
        <f t="shared" si="18"/>
        <v>0.7520833333333331</v>
      </c>
      <c r="AR48" s="89">
        <v>0.8166666666666664</v>
      </c>
      <c r="AS48" s="89">
        <f t="shared" si="29"/>
        <v>0.9291666666666666</v>
      </c>
      <c r="AT48" s="266" t="str">
        <f t="shared" si="30"/>
        <v>-</v>
      </c>
      <c r="AU48" s="266" t="str">
        <f t="shared" si="30"/>
        <v>-</v>
      </c>
    </row>
    <row r="49" spans="22:47" ht="11.25">
      <c r="V49" s="97"/>
      <c r="W49" s="80"/>
      <c r="X49" s="83">
        <f t="shared" si="24"/>
        <v>39</v>
      </c>
      <c r="Y49" s="274" t="s">
        <v>342</v>
      </c>
      <c r="Z49" s="81" t="s">
        <v>258</v>
      </c>
      <c r="AA49" s="276" t="s">
        <v>241</v>
      </c>
      <c r="AB49" s="276" t="s">
        <v>241</v>
      </c>
      <c r="AC49" s="87">
        <v>0.8</v>
      </c>
      <c r="AD49" s="87">
        <v>0.8</v>
      </c>
      <c r="AE49" s="88">
        <f t="shared" si="25"/>
        <v>56.20000000000001</v>
      </c>
      <c r="AF49" s="89">
        <v>0.001388888888888889</v>
      </c>
      <c r="AG49" s="89">
        <v>0.001388888888888889</v>
      </c>
      <c r="AH49" s="89">
        <f>AF49+AH48</f>
        <v>0.06597222222222222</v>
      </c>
      <c r="AI49" s="89">
        <f t="shared" si="11"/>
        <v>0.3194444444444442</v>
      </c>
      <c r="AJ49" s="89">
        <f t="shared" si="12"/>
        <v>0.37986111111111087</v>
      </c>
      <c r="AK49" s="89">
        <f t="shared" si="13"/>
        <v>0.4201388888888887</v>
      </c>
      <c r="AL49" s="89">
        <f t="shared" si="28"/>
        <v>0.44444444444444425</v>
      </c>
      <c r="AM49" s="89">
        <f t="shared" si="27"/>
        <v>0.49999999999999983</v>
      </c>
      <c r="AN49" s="89">
        <f t="shared" si="15"/>
        <v>0.559722222222222</v>
      </c>
      <c r="AO49" s="89">
        <f t="shared" si="16"/>
        <v>0.6423611111111109</v>
      </c>
      <c r="AP49" s="89">
        <f t="shared" si="17"/>
        <v>0.708333333333333</v>
      </c>
      <c r="AQ49" s="89">
        <v>0.753472222222222</v>
      </c>
      <c r="AR49" s="89">
        <v>0.8180555555555553</v>
      </c>
      <c r="AS49" s="89">
        <f t="shared" si="29"/>
        <v>0.9305555555555555</v>
      </c>
      <c r="AT49" s="266" t="str">
        <f t="shared" si="30"/>
        <v>-</v>
      </c>
      <c r="AU49" s="266" t="str">
        <f t="shared" si="30"/>
        <v>-</v>
      </c>
    </row>
    <row r="50" spans="22:47" ht="11.25">
      <c r="V50" s="97"/>
      <c r="W50" s="80"/>
      <c r="X50" s="269"/>
      <c r="Y50" s="275"/>
      <c r="Z50" s="93"/>
      <c r="AA50" s="93"/>
      <c r="AB50" s="93"/>
      <c r="AC50" s="94"/>
      <c r="AD50" s="94"/>
      <c r="AE50" s="95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270"/>
      <c r="AU50" s="270"/>
    </row>
    <row r="51" ht="10.5">
      <c r="B51" s="78" t="s">
        <v>34</v>
      </c>
    </row>
    <row r="52" ht="6" customHeight="1"/>
    <row r="53" ht="10.5">
      <c r="B53" s="78" t="s">
        <v>0</v>
      </c>
    </row>
    <row r="54" spans="2:20" ht="10.5">
      <c r="B54" s="78" t="s">
        <v>90</v>
      </c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</row>
    <row r="55" spans="2:20" ht="10.5">
      <c r="B55" s="78" t="s">
        <v>337</v>
      </c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</row>
    <row r="56" spans="2:8" ht="10.5">
      <c r="B56" s="78" t="s">
        <v>343</v>
      </c>
      <c r="G56" s="99"/>
      <c r="H56" s="99"/>
    </row>
    <row r="57" spans="2:24" ht="10.5">
      <c r="B57" s="336" t="s">
        <v>271</v>
      </c>
      <c r="C57" s="336"/>
      <c r="D57" s="336"/>
      <c r="E57" s="336"/>
      <c r="F57" s="336"/>
      <c r="G57" s="336"/>
      <c r="H57" s="336"/>
      <c r="I57" s="336"/>
      <c r="J57" s="336"/>
      <c r="K57" s="336"/>
      <c r="L57" s="336"/>
      <c r="M57" s="336"/>
      <c r="N57" s="336"/>
      <c r="O57" s="336"/>
      <c r="P57" s="336"/>
      <c r="Q57" s="336"/>
      <c r="R57" s="336"/>
      <c r="W57" s="80"/>
      <c r="X57" s="269"/>
    </row>
    <row r="58" spans="23:24" ht="10.5">
      <c r="W58" s="80"/>
      <c r="X58" s="269"/>
    </row>
    <row r="59" spans="23:24" ht="5.25" customHeight="1">
      <c r="W59" s="80"/>
      <c r="X59" s="269"/>
    </row>
  </sheetData>
  <sheetProtection/>
  <mergeCells count="26">
    <mergeCell ref="B57:R57"/>
    <mergeCell ref="AE8:AE10"/>
    <mergeCell ref="AF8:AF10"/>
    <mergeCell ref="AG8:AG10"/>
    <mergeCell ref="AH8:AH10"/>
    <mergeCell ref="AT8:AT10"/>
    <mergeCell ref="D8:D10"/>
    <mergeCell ref="E8:E10"/>
    <mergeCell ref="AU8:AU10"/>
    <mergeCell ref="U8:U10"/>
    <mergeCell ref="V8:V10"/>
    <mergeCell ref="X8:X10"/>
    <mergeCell ref="Z8:Z10"/>
    <mergeCell ref="AC8:AC10"/>
    <mergeCell ref="AD8:AD10"/>
    <mergeCell ref="AA8:AA10"/>
    <mergeCell ref="AB8:AB10"/>
    <mergeCell ref="Z2:AK2"/>
    <mergeCell ref="Z4:AD4"/>
    <mergeCell ref="C4:G4"/>
    <mergeCell ref="A8:A10"/>
    <mergeCell ref="C8:C10"/>
    <mergeCell ref="F8:F10"/>
    <mergeCell ref="G8:G10"/>
    <mergeCell ref="H8:H10"/>
    <mergeCell ref="I8:I10"/>
  </mergeCells>
  <printOptions horizontalCentered="1"/>
  <pageMargins left="0" right="0" top="0" bottom="0" header="0" footer="0"/>
  <pageSetup fitToHeight="1" fitToWidth="1" horizontalDpi="600" verticalDpi="600" orientation="landscape" paperSize="9" scale="4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V58"/>
  <sheetViews>
    <sheetView zoomScale="85" zoomScaleNormal="85" zoomScalePageLayoutView="0" workbookViewId="0" topLeftCell="N16">
      <selection activeCell="P23" sqref="P23"/>
    </sheetView>
  </sheetViews>
  <sheetFormatPr defaultColWidth="9.140625" defaultRowHeight="12.75"/>
  <cols>
    <col min="1" max="1" width="3.57421875" style="79" customWidth="1"/>
    <col min="2" max="2" width="52.140625" style="78" customWidth="1"/>
    <col min="3" max="3" width="4.421875" style="79" customWidth="1"/>
    <col min="4" max="4" width="5.57421875" style="79" customWidth="1"/>
    <col min="5" max="5" width="4.28125" style="79" customWidth="1"/>
    <col min="6" max="8" width="5.7109375" style="78" customWidth="1"/>
    <col min="9" max="9" width="6.00390625" style="78" customWidth="1"/>
    <col min="10" max="20" width="5.57421875" style="78" customWidth="1"/>
    <col min="21" max="21" width="5.7109375" style="79" customWidth="1"/>
    <col min="22" max="22" width="5.7109375" style="79" hidden="1" customWidth="1"/>
    <col min="23" max="23" width="0.9921875" style="78" customWidth="1"/>
    <col min="24" max="24" width="4.140625" style="267" customWidth="1"/>
    <col min="25" max="25" width="51.28125" style="78" customWidth="1"/>
    <col min="26" max="27" width="6.140625" style="78" customWidth="1"/>
    <col min="28" max="28" width="7.7109375" style="78" customWidth="1"/>
    <col min="29" max="29" width="6.421875" style="78" customWidth="1"/>
    <col min="30" max="30" width="9.8515625" style="78" customWidth="1"/>
    <col min="31" max="31" width="5.8515625" style="78" bestFit="1" customWidth="1"/>
    <col min="32" max="32" width="8.421875" style="78" customWidth="1"/>
    <col min="33" max="33" width="7.00390625" style="78" customWidth="1"/>
    <col min="34" max="34" width="6.421875" style="78" customWidth="1"/>
    <col min="35" max="39" width="6.00390625" style="78" customWidth="1"/>
    <col min="40" max="40" width="6.00390625" style="78" hidden="1" customWidth="1"/>
    <col min="41" max="46" width="6.00390625" style="78" customWidth="1"/>
    <col min="47" max="47" width="5.140625" style="78" customWidth="1"/>
    <col min="48" max="48" width="5.57421875" style="78" customWidth="1"/>
    <col min="49" max="16384" width="9.140625" style="78" customWidth="1"/>
  </cols>
  <sheetData>
    <row r="2" spans="2:25" s="287" customFormat="1" ht="10.5">
      <c r="B2" s="287" t="s">
        <v>361</v>
      </c>
      <c r="C2" s="79"/>
      <c r="E2" s="79"/>
      <c r="W2" s="288"/>
      <c r="X2" s="288"/>
      <c r="Y2" s="287" t="s">
        <v>361</v>
      </c>
    </row>
    <row r="3" spans="2:37" s="287" customFormat="1" ht="10.5">
      <c r="B3" s="287" t="s">
        <v>362</v>
      </c>
      <c r="C3" s="79"/>
      <c r="E3" s="79"/>
      <c r="W3" s="288"/>
      <c r="X3" s="288"/>
      <c r="Y3" s="287" t="s">
        <v>362</v>
      </c>
      <c r="Z3" s="349"/>
      <c r="AA3" s="349"/>
      <c r="AB3" s="349"/>
      <c r="AC3" s="349"/>
      <c r="AD3" s="349"/>
      <c r="AE3" s="349"/>
      <c r="AF3" s="349"/>
      <c r="AG3" s="349"/>
      <c r="AH3" s="349"/>
      <c r="AI3" s="349"/>
      <c r="AJ3" s="349"/>
      <c r="AK3" s="349"/>
    </row>
    <row r="4" spans="2:25" s="287" customFormat="1" ht="10.5">
      <c r="B4" s="287" t="s">
        <v>363</v>
      </c>
      <c r="C4" s="79"/>
      <c r="E4" s="79"/>
      <c r="N4" s="287" t="s">
        <v>310</v>
      </c>
      <c r="W4" s="288"/>
      <c r="X4" s="288"/>
      <c r="Y4" s="287" t="s">
        <v>363</v>
      </c>
    </row>
    <row r="5" spans="2:44" s="287" customFormat="1" ht="9.75" customHeight="1">
      <c r="B5" s="287" t="s">
        <v>364</v>
      </c>
      <c r="C5" s="349"/>
      <c r="D5" s="349"/>
      <c r="E5" s="349"/>
      <c r="F5" s="349"/>
      <c r="G5" s="349"/>
      <c r="W5" s="288"/>
      <c r="X5" s="288"/>
      <c r="Y5" s="287" t="s">
        <v>364</v>
      </c>
      <c r="Z5" s="349"/>
      <c r="AA5" s="349"/>
      <c r="AB5" s="349"/>
      <c r="AC5" s="349"/>
      <c r="AD5" s="349"/>
      <c r="AM5" s="287" t="s">
        <v>310</v>
      </c>
      <c r="AO5" s="289"/>
      <c r="AQ5" s="287" t="s">
        <v>310</v>
      </c>
      <c r="AR5" s="287" t="s">
        <v>1</v>
      </c>
    </row>
    <row r="6" spans="23:41" s="271" customFormat="1" ht="9.75" customHeight="1" thickBot="1">
      <c r="W6" s="272"/>
      <c r="X6" s="272"/>
      <c r="AO6" s="273"/>
    </row>
    <row r="7" spans="1:48" s="79" customFormat="1" ht="9" customHeight="1">
      <c r="A7" s="350" t="s">
        <v>339</v>
      </c>
      <c r="B7" s="279" t="s">
        <v>19</v>
      </c>
      <c r="C7" s="351" t="s">
        <v>33</v>
      </c>
      <c r="D7" s="353" t="s">
        <v>344</v>
      </c>
      <c r="E7" s="353" t="s">
        <v>345</v>
      </c>
      <c r="F7" s="354" t="s">
        <v>207</v>
      </c>
      <c r="G7" s="354" t="s">
        <v>21</v>
      </c>
      <c r="H7" s="354" t="s">
        <v>22</v>
      </c>
      <c r="I7" s="355" t="s">
        <v>23</v>
      </c>
      <c r="J7" s="290" t="s">
        <v>1</v>
      </c>
      <c r="K7" s="277" t="s">
        <v>310</v>
      </c>
      <c r="L7" s="277" t="s">
        <v>310</v>
      </c>
      <c r="M7" s="277" t="s">
        <v>1</v>
      </c>
      <c r="N7" s="319" t="s">
        <v>1</v>
      </c>
      <c r="O7" s="277" t="s">
        <v>310</v>
      </c>
      <c r="P7" s="277" t="s">
        <v>310</v>
      </c>
      <c r="Q7" s="277" t="s">
        <v>310</v>
      </c>
      <c r="R7" s="277" t="s">
        <v>1</v>
      </c>
      <c r="S7" s="277" t="s">
        <v>1</v>
      </c>
      <c r="T7" s="291" t="s">
        <v>1</v>
      </c>
      <c r="U7" s="357" t="s">
        <v>217</v>
      </c>
      <c r="V7" s="359" t="s">
        <v>210</v>
      </c>
      <c r="W7" s="93"/>
      <c r="X7" s="360" t="s">
        <v>339</v>
      </c>
      <c r="Y7" s="280" t="s">
        <v>19</v>
      </c>
      <c r="Z7" s="362" t="s">
        <v>33</v>
      </c>
      <c r="AA7" s="353" t="s">
        <v>344</v>
      </c>
      <c r="AB7" s="353" t="s">
        <v>345</v>
      </c>
      <c r="AC7" s="353" t="s">
        <v>207</v>
      </c>
      <c r="AD7" s="353" t="s">
        <v>396</v>
      </c>
      <c r="AE7" s="353" t="s">
        <v>21</v>
      </c>
      <c r="AF7" s="353" t="s">
        <v>22</v>
      </c>
      <c r="AG7" s="353" t="s">
        <v>397</v>
      </c>
      <c r="AH7" s="365" t="s">
        <v>23</v>
      </c>
      <c r="AI7" s="290" t="s">
        <v>1</v>
      </c>
      <c r="AJ7" s="277" t="s">
        <v>310</v>
      </c>
      <c r="AK7" s="277" t="s">
        <v>310</v>
      </c>
      <c r="AL7" s="277" t="s">
        <v>1</v>
      </c>
      <c r="AM7" s="319" t="s">
        <v>1</v>
      </c>
      <c r="AN7" s="277"/>
      <c r="AO7" s="277" t="s">
        <v>310</v>
      </c>
      <c r="AP7" s="277" t="s">
        <v>310</v>
      </c>
      <c r="AQ7" s="319" t="s">
        <v>1</v>
      </c>
      <c r="AR7" s="319" t="s">
        <v>310</v>
      </c>
      <c r="AS7" s="277" t="s">
        <v>1</v>
      </c>
      <c r="AT7" s="291" t="s">
        <v>1</v>
      </c>
      <c r="AU7" s="368" t="s">
        <v>29</v>
      </c>
      <c r="AV7" s="355" t="s">
        <v>341</v>
      </c>
    </row>
    <row r="8" spans="1:48" ht="10.5">
      <c r="A8" s="350"/>
      <c r="B8" s="281" t="s">
        <v>2</v>
      </c>
      <c r="C8" s="352"/>
      <c r="D8" s="339"/>
      <c r="E8" s="339"/>
      <c r="F8" s="343"/>
      <c r="G8" s="343"/>
      <c r="H8" s="343"/>
      <c r="I8" s="356"/>
      <c r="J8" s="282" t="s">
        <v>4</v>
      </c>
      <c r="K8" s="106" t="s">
        <v>4</v>
      </c>
      <c r="L8" s="106" t="s">
        <v>4</v>
      </c>
      <c r="M8" s="106" t="s">
        <v>4</v>
      </c>
      <c r="N8" s="246" t="s">
        <v>4</v>
      </c>
      <c r="O8" s="106" t="s">
        <v>4</v>
      </c>
      <c r="P8" s="106" t="s">
        <v>4</v>
      </c>
      <c r="Q8" s="58" t="s">
        <v>4</v>
      </c>
      <c r="R8" s="58" t="s">
        <v>4</v>
      </c>
      <c r="S8" s="58" t="s">
        <v>4</v>
      </c>
      <c r="T8" s="292" t="s">
        <v>4</v>
      </c>
      <c r="U8" s="358"/>
      <c r="V8" s="359"/>
      <c r="W8" s="80"/>
      <c r="X8" s="361"/>
      <c r="Y8" s="285" t="s">
        <v>2</v>
      </c>
      <c r="Z8" s="363"/>
      <c r="AA8" s="339"/>
      <c r="AB8" s="339"/>
      <c r="AC8" s="339"/>
      <c r="AD8" s="339"/>
      <c r="AE8" s="339"/>
      <c r="AF8" s="339"/>
      <c r="AG8" s="339"/>
      <c r="AH8" s="366"/>
      <c r="AI8" s="293" t="s">
        <v>4</v>
      </c>
      <c r="AJ8" s="58" t="s">
        <v>4</v>
      </c>
      <c r="AK8" s="58" t="s">
        <v>4</v>
      </c>
      <c r="AL8" s="58" t="s">
        <v>4</v>
      </c>
      <c r="AM8" s="247" t="s">
        <v>4</v>
      </c>
      <c r="AN8" s="58"/>
      <c r="AO8" s="58" t="s">
        <v>4</v>
      </c>
      <c r="AP8" s="58" t="s">
        <v>4</v>
      </c>
      <c r="AQ8" s="247" t="s">
        <v>4</v>
      </c>
      <c r="AR8" s="247" t="s">
        <v>4</v>
      </c>
      <c r="AS8" s="58" t="s">
        <v>4</v>
      </c>
      <c r="AT8" s="292" t="s">
        <v>4</v>
      </c>
      <c r="AU8" s="369"/>
      <c r="AV8" s="356"/>
    </row>
    <row r="9" spans="1:48" s="85" customFormat="1" ht="30" customHeight="1">
      <c r="A9" s="350"/>
      <c r="B9" s="286" t="s">
        <v>5</v>
      </c>
      <c r="C9" s="352"/>
      <c r="D9" s="340"/>
      <c r="E9" s="340"/>
      <c r="F9" s="343"/>
      <c r="G9" s="343"/>
      <c r="H9" s="343"/>
      <c r="I9" s="356"/>
      <c r="J9" s="282" t="s">
        <v>208</v>
      </c>
      <c r="K9" s="106" t="s">
        <v>209</v>
      </c>
      <c r="L9" s="106" t="s">
        <v>232</v>
      </c>
      <c r="M9" s="106" t="s">
        <v>233</v>
      </c>
      <c r="N9" s="246" t="s">
        <v>212</v>
      </c>
      <c r="O9" s="106" t="s">
        <v>213</v>
      </c>
      <c r="P9" s="106" t="s">
        <v>214</v>
      </c>
      <c r="Q9" s="106" t="s">
        <v>215</v>
      </c>
      <c r="R9" s="106" t="s">
        <v>234</v>
      </c>
      <c r="S9" s="106" t="s">
        <v>235</v>
      </c>
      <c r="T9" s="283" t="s">
        <v>236</v>
      </c>
      <c r="U9" s="358"/>
      <c r="V9" s="359"/>
      <c r="W9" s="84"/>
      <c r="X9" s="361"/>
      <c r="Y9" s="278" t="s">
        <v>5</v>
      </c>
      <c r="Z9" s="364"/>
      <c r="AA9" s="340"/>
      <c r="AB9" s="340"/>
      <c r="AC9" s="340"/>
      <c r="AD9" s="340"/>
      <c r="AE9" s="340"/>
      <c r="AF9" s="340"/>
      <c r="AG9" s="340"/>
      <c r="AH9" s="367"/>
      <c r="AI9" s="282" t="s">
        <v>237</v>
      </c>
      <c r="AJ9" s="106" t="s">
        <v>238</v>
      </c>
      <c r="AK9" s="106" t="s">
        <v>239</v>
      </c>
      <c r="AL9" s="106" t="s">
        <v>283</v>
      </c>
      <c r="AM9" s="246" t="s">
        <v>284</v>
      </c>
      <c r="AN9" s="106"/>
      <c r="AO9" s="106" t="s">
        <v>311</v>
      </c>
      <c r="AP9" s="106" t="s">
        <v>312</v>
      </c>
      <c r="AQ9" s="246" t="s">
        <v>325</v>
      </c>
      <c r="AR9" s="246" t="s">
        <v>326</v>
      </c>
      <c r="AS9" s="106" t="s">
        <v>327</v>
      </c>
      <c r="AT9" s="283" t="s">
        <v>328</v>
      </c>
      <c r="AU9" s="369"/>
      <c r="AV9" s="356"/>
    </row>
    <row r="10" spans="1:48" ht="11.25">
      <c r="A10" s="285">
        <v>1</v>
      </c>
      <c r="B10" s="294" t="s">
        <v>342</v>
      </c>
      <c r="C10" s="295" t="s">
        <v>258</v>
      </c>
      <c r="D10" s="276" t="s">
        <v>241</v>
      </c>
      <c r="E10" s="276" t="s">
        <v>241</v>
      </c>
      <c r="F10" s="87">
        <v>0</v>
      </c>
      <c r="G10" s="88">
        <v>0</v>
      </c>
      <c r="H10" s="89">
        <v>0</v>
      </c>
      <c r="I10" s="296">
        <v>0</v>
      </c>
      <c r="J10" s="297">
        <v>0.17361111111111113</v>
      </c>
      <c r="K10" s="89">
        <v>0.23263888888888887</v>
      </c>
      <c r="L10" s="89">
        <v>0.27569444444444446</v>
      </c>
      <c r="M10" s="89">
        <v>0.3194444444444445</v>
      </c>
      <c r="N10" s="89">
        <v>0.3506944444444444</v>
      </c>
      <c r="O10" s="89">
        <v>0.42083333333333334</v>
      </c>
      <c r="P10" s="90">
        <v>0.4930555555555556</v>
      </c>
      <c r="Q10" s="90">
        <v>0.5576388888888889</v>
      </c>
      <c r="R10" s="90">
        <v>0.6027777777777777</v>
      </c>
      <c r="S10" s="90">
        <v>0.6722222222222222</v>
      </c>
      <c r="T10" s="298">
        <v>0.7777777777777778</v>
      </c>
      <c r="U10" s="299" t="str">
        <f aca="true" t="shared" si="0" ref="U10:U45">IF(F10&gt;2.9,F10/H10/24,"-")</f>
        <v>-</v>
      </c>
      <c r="V10" s="265" t="s">
        <v>241</v>
      </c>
      <c r="W10" s="80"/>
      <c r="X10" s="284">
        <v>1</v>
      </c>
      <c r="Y10" s="300" t="s">
        <v>383</v>
      </c>
      <c r="Z10" s="295" t="s">
        <v>31</v>
      </c>
      <c r="AA10" s="81">
        <v>1598</v>
      </c>
      <c r="AB10" s="276" t="s">
        <v>241</v>
      </c>
      <c r="AC10" s="87">
        <v>0</v>
      </c>
      <c r="AD10" s="87">
        <v>0</v>
      </c>
      <c r="AE10" s="88">
        <v>0</v>
      </c>
      <c r="AF10" s="89">
        <v>0</v>
      </c>
      <c r="AG10" s="89">
        <v>0</v>
      </c>
      <c r="AH10" s="296">
        <v>0</v>
      </c>
      <c r="AI10" s="297">
        <v>0.2534722222222222</v>
      </c>
      <c r="AJ10" s="89">
        <v>0.3138888888888889</v>
      </c>
      <c r="AK10" s="89">
        <v>0.3541666666666667</v>
      </c>
      <c r="AL10" s="89" t="s">
        <v>241</v>
      </c>
      <c r="AM10" s="89">
        <v>0.43333333333333335</v>
      </c>
      <c r="AN10" s="89"/>
      <c r="AO10" s="89">
        <v>0.49374999999999997</v>
      </c>
      <c r="AP10" s="89">
        <v>0.576388888888889</v>
      </c>
      <c r="AQ10" s="89">
        <v>0.642361111111111</v>
      </c>
      <c r="AR10" s="89">
        <v>0.6875</v>
      </c>
      <c r="AS10" s="89">
        <v>0.7520833333333333</v>
      </c>
      <c r="AT10" s="296" t="s">
        <v>241</v>
      </c>
      <c r="AU10" s="301" t="str">
        <f aca="true" t="shared" si="1" ref="AU10:AV16">IF(AC10&gt;2.9,AC10/AF10/24,"-")</f>
        <v>-</v>
      </c>
      <c r="AV10" s="302" t="str">
        <f t="shared" si="1"/>
        <v>-</v>
      </c>
    </row>
    <row r="11" spans="1:48" ht="11.25">
      <c r="A11" s="285">
        <f>A10+1</f>
        <v>2</v>
      </c>
      <c r="B11" s="303" t="s">
        <v>369</v>
      </c>
      <c r="C11" s="295" t="s">
        <v>202</v>
      </c>
      <c r="D11" s="276" t="s">
        <v>346</v>
      </c>
      <c r="E11" s="276" t="s">
        <v>241</v>
      </c>
      <c r="F11" s="87">
        <v>1</v>
      </c>
      <c r="G11" s="88">
        <f>SUM(G10+F11)</f>
        <v>1</v>
      </c>
      <c r="H11" s="89">
        <v>0.0020833333333333333</v>
      </c>
      <c r="I11" s="296">
        <f>H11+I10</f>
        <v>0.0020833333333333333</v>
      </c>
      <c r="J11" s="297">
        <f>H11+J10</f>
        <v>0.17569444444444446</v>
      </c>
      <c r="K11" s="89">
        <f aca="true" t="shared" si="2" ref="K11:K45">H11+K10</f>
        <v>0.2347222222222222</v>
      </c>
      <c r="L11" s="89">
        <f aca="true" t="shared" si="3" ref="L11:L45">H11+L10</f>
        <v>0.2777777777777778</v>
      </c>
      <c r="M11" s="89">
        <f>H11+M10</f>
        <v>0.3215277777777778</v>
      </c>
      <c r="N11" s="89">
        <f aca="true" t="shared" si="4" ref="N11:N45">N10+H11</f>
        <v>0.35277777777777775</v>
      </c>
      <c r="O11" s="89">
        <f aca="true" t="shared" si="5" ref="O11:O45">H11+O10</f>
        <v>0.42291666666666666</v>
      </c>
      <c r="P11" s="89">
        <f aca="true" t="shared" si="6" ref="P11:P45">SUM(P10+H11)</f>
        <v>0.4951388888888889</v>
      </c>
      <c r="Q11" s="89">
        <f aca="true" t="shared" si="7" ref="Q11:Q45">H11+Q10</f>
        <v>0.5597222222222222</v>
      </c>
      <c r="R11" s="89">
        <f aca="true" t="shared" si="8" ref="R11:R45">SUM(R10+H11)</f>
        <v>0.6048611111111111</v>
      </c>
      <c r="S11" s="89">
        <f aca="true" t="shared" si="9" ref="S11:S45">H11+S10</f>
        <v>0.6743055555555555</v>
      </c>
      <c r="T11" s="296">
        <f aca="true" t="shared" si="10" ref="T11:T36">H11+T10</f>
        <v>0.7798611111111111</v>
      </c>
      <c r="U11" s="299" t="str">
        <f t="shared" si="0"/>
        <v>-</v>
      </c>
      <c r="V11" s="265" t="s">
        <v>241</v>
      </c>
      <c r="W11" s="80"/>
      <c r="X11" s="284">
        <f>X10+1</f>
        <v>2</v>
      </c>
      <c r="Y11" s="300" t="s">
        <v>384</v>
      </c>
      <c r="Z11" s="295" t="s">
        <v>31</v>
      </c>
      <c r="AA11" s="276" t="s">
        <v>365</v>
      </c>
      <c r="AB11" s="276" t="s">
        <v>241</v>
      </c>
      <c r="AC11" s="87">
        <v>1</v>
      </c>
      <c r="AD11" s="87">
        <v>1</v>
      </c>
      <c r="AE11" s="88">
        <f>AC11+AE10</f>
        <v>1</v>
      </c>
      <c r="AF11" s="89">
        <v>0.001388888888888889</v>
      </c>
      <c r="AG11" s="89">
        <v>0.001388888888888889</v>
      </c>
      <c r="AH11" s="296">
        <f>AF11+AH10</f>
        <v>0.001388888888888889</v>
      </c>
      <c r="AI11" s="297">
        <f aca="true" t="shared" si="11" ref="AI11:AI48">SUM(AI10+AF11)</f>
        <v>0.2548611111111111</v>
      </c>
      <c r="AJ11" s="89">
        <f aca="true" t="shared" si="12" ref="AJ11:AJ48">AJ10+AF11</f>
        <v>0.31527777777777777</v>
      </c>
      <c r="AK11" s="89">
        <f aca="true" t="shared" si="13" ref="AK11:AK48">AF11+AK10</f>
        <v>0.35555555555555557</v>
      </c>
      <c r="AL11" s="89" t="s">
        <v>241</v>
      </c>
      <c r="AM11" s="89">
        <f aca="true" t="shared" si="14" ref="AM11:AM16">AM10+AF11</f>
        <v>0.43472222222222223</v>
      </c>
      <c r="AN11" s="89"/>
      <c r="AO11" s="89">
        <f aca="true" t="shared" si="15" ref="AO11:AO48">AF11+AO10</f>
        <v>0.49513888888888885</v>
      </c>
      <c r="AP11" s="89">
        <f aca="true" t="shared" si="16" ref="AP11:AP48">AP10+AF11</f>
        <v>0.5777777777777778</v>
      </c>
      <c r="AQ11" s="89">
        <f aca="true" t="shared" si="17" ref="AQ11:AQ48">AQ10+AF11</f>
        <v>0.6437499999999999</v>
      </c>
      <c r="AR11" s="89">
        <f aca="true" t="shared" si="18" ref="AR11:AR47">AR10+AF11</f>
        <v>0.6888888888888889</v>
      </c>
      <c r="AS11" s="89">
        <v>0.7534722222222222</v>
      </c>
      <c r="AT11" s="296" t="s">
        <v>241</v>
      </c>
      <c r="AU11" s="301" t="str">
        <f t="shared" si="1"/>
        <v>-</v>
      </c>
      <c r="AV11" s="302" t="str">
        <f t="shared" si="1"/>
        <v>-</v>
      </c>
    </row>
    <row r="12" spans="1:48" ht="11.25">
      <c r="A12" s="285">
        <f aca="true" t="shared" si="19" ref="A12:A45">A11+1</f>
        <v>3</v>
      </c>
      <c r="B12" s="303" t="s">
        <v>370</v>
      </c>
      <c r="C12" s="295" t="s">
        <v>202</v>
      </c>
      <c r="D12" s="276" t="s">
        <v>346</v>
      </c>
      <c r="E12" s="276" t="s">
        <v>241</v>
      </c>
      <c r="F12" s="87">
        <v>0.4</v>
      </c>
      <c r="G12" s="88">
        <f aca="true" t="shared" si="20" ref="G12:G45">SUM(G11+F12)</f>
        <v>1.4</v>
      </c>
      <c r="H12" s="89">
        <v>0.0006944444444444445</v>
      </c>
      <c r="I12" s="296">
        <f aca="true" t="shared" si="21" ref="I12:I45">H12+I11</f>
        <v>0.002777777777777778</v>
      </c>
      <c r="J12" s="297">
        <f aca="true" t="shared" si="22" ref="J12:J45">H12+J11</f>
        <v>0.1763888888888889</v>
      </c>
      <c r="K12" s="89">
        <f t="shared" si="2"/>
        <v>0.23541666666666664</v>
      </c>
      <c r="L12" s="89">
        <f t="shared" si="3"/>
        <v>0.27847222222222223</v>
      </c>
      <c r="M12" s="89">
        <f aca="true" t="shared" si="23" ref="M12:M36">H12+M11</f>
        <v>0.32222222222222224</v>
      </c>
      <c r="N12" s="89">
        <f t="shared" si="4"/>
        <v>0.3534722222222222</v>
      </c>
      <c r="O12" s="89">
        <f t="shared" si="5"/>
        <v>0.4236111111111111</v>
      </c>
      <c r="P12" s="89">
        <f t="shared" si="6"/>
        <v>0.49583333333333335</v>
      </c>
      <c r="Q12" s="89">
        <f t="shared" si="7"/>
        <v>0.5604166666666667</v>
      </c>
      <c r="R12" s="89">
        <f t="shared" si="8"/>
        <v>0.6055555555555555</v>
      </c>
      <c r="S12" s="89">
        <f t="shared" si="9"/>
        <v>0.6749999999999999</v>
      </c>
      <c r="T12" s="296">
        <f t="shared" si="10"/>
        <v>0.7805555555555556</v>
      </c>
      <c r="U12" s="299" t="str">
        <f t="shared" si="0"/>
        <v>-</v>
      </c>
      <c r="V12" s="265" t="s">
        <v>241</v>
      </c>
      <c r="W12" s="80"/>
      <c r="X12" s="284">
        <f aca="true" t="shared" si="24" ref="X12:X48">X11+1</f>
        <v>3</v>
      </c>
      <c r="Y12" s="300" t="s">
        <v>385</v>
      </c>
      <c r="Z12" s="295" t="s">
        <v>31</v>
      </c>
      <c r="AA12" s="276" t="s">
        <v>368</v>
      </c>
      <c r="AB12" s="276" t="s">
        <v>241</v>
      </c>
      <c r="AC12" s="87">
        <v>0.8</v>
      </c>
      <c r="AD12" s="87">
        <v>0.8</v>
      </c>
      <c r="AE12" s="88">
        <f aca="true" t="shared" si="25" ref="AE12:AE48">AC12+AE11</f>
        <v>1.8</v>
      </c>
      <c r="AF12" s="89">
        <v>0.001388888888888889</v>
      </c>
      <c r="AG12" s="89">
        <v>0.001388888888888889</v>
      </c>
      <c r="AH12" s="296">
        <f aca="true" t="shared" si="26" ref="AH12:AH43">AF12+AH11</f>
        <v>0.002777777777777778</v>
      </c>
      <c r="AI12" s="297">
        <f t="shared" si="11"/>
        <v>0.25625</v>
      </c>
      <c r="AJ12" s="89">
        <f t="shared" si="12"/>
        <v>0.31666666666666665</v>
      </c>
      <c r="AK12" s="89">
        <f t="shared" si="13"/>
        <v>0.35694444444444445</v>
      </c>
      <c r="AL12" s="89" t="s">
        <v>241</v>
      </c>
      <c r="AM12" s="89">
        <f t="shared" si="14"/>
        <v>0.4361111111111111</v>
      </c>
      <c r="AN12" s="89"/>
      <c r="AO12" s="89">
        <f t="shared" si="15"/>
        <v>0.49652777777777773</v>
      </c>
      <c r="AP12" s="89">
        <f t="shared" si="16"/>
        <v>0.5791666666666667</v>
      </c>
      <c r="AQ12" s="89">
        <f t="shared" si="17"/>
        <v>0.6451388888888888</v>
      </c>
      <c r="AR12" s="89">
        <f t="shared" si="18"/>
        <v>0.6902777777777778</v>
      </c>
      <c r="AS12" s="89">
        <v>0.7548611111111111</v>
      </c>
      <c r="AT12" s="296" t="s">
        <v>241</v>
      </c>
      <c r="AU12" s="301" t="str">
        <f t="shared" si="1"/>
        <v>-</v>
      </c>
      <c r="AV12" s="302" t="str">
        <f t="shared" si="1"/>
        <v>-</v>
      </c>
    </row>
    <row r="13" spans="1:48" ht="11.25">
      <c r="A13" s="285">
        <f t="shared" si="19"/>
        <v>4</v>
      </c>
      <c r="B13" s="303" t="s">
        <v>371</v>
      </c>
      <c r="C13" s="295" t="s">
        <v>202</v>
      </c>
      <c r="D13" s="276" t="s">
        <v>346</v>
      </c>
      <c r="E13" s="276" t="s">
        <v>241</v>
      </c>
      <c r="F13" s="87">
        <v>1.5</v>
      </c>
      <c r="G13" s="88">
        <f t="shared" si="20"/>
        <v>2.9</v>
      </c>
      <c r="H13" s="89">
        <v>0.001388888888888889</v>
      </c>
      <c r="I13" s="296">
        <f t="shared" si="21"/>
        <v>0.004166666666666667</v>
      </c>
      <c r="J13" s="297">
        <f t="shared" si="22"/>
        <v>0.17777777777777778</v>
      </c>
      <c r="K13" s="89">
        <f t="shared" si="2"/>
        <v>0.23680555555555552</v>
      </c>
      <c r="L13" s="89">
        <f t="shared" si="3"/>
        <v>0.2798611111111111</v>
      </c>
      <c r="M13" s="89">
        <f t="shared" si="23"/>
        <v>0.3236111111111111</v>
      </c>
      <c r="N13" s="89">
        <f t="shared" si="4"/>
        <v>0.35486111111111107</v>
      </c>
      <c r="O13" s="89">
        <f t="shared" si="5"/>
        <v>0.425</v>
      </c>
      <c r="P13" s="89">
        <f t="shared" si="6"/>
        <v>0.49722222222222223</v>
      </c>
      <c r="Q13" s="89">
        <f t="shared" si="7"/>
        <v>0.5618055555555556</v>
      </c>
      <c r="R13" s="89">
        <f t="shared" si="8"/>
        <v>0.6069444444444444</v>
      </c>
      <c r="S13" s="89">
        <f t="shared" si="9"/>
        <v>0.6763888888888888</v>
      </c>
      <c r="T13" s="296">
        <f t="shared" si="10"/>
        <v>0.7819444444444444</v>
      </c>
      <c r="U13" s="299" t="str">
        <f t="shared" si="0"/>
        <v>-</v>
      </c>
      <c r="V13" s="265" t="s">
        <v>241</v>
      </c>
      <c r="W13" s="80"/>
      <c r="X13" s="284">
        <f t="shared" si="24"/>
        <v>4</v>
      </c>
      <c r="Y13" s="300" t="s">
        <v>394</v>
      </c>
      <c r="Z13" s="295" t="s">
        <v>31</v>
      </c>
      <c r="AA13" s="276" t="s">
        <v>366</v>
      </c>
      <c r="AB13" s="276" t="s">
        <v>241</v>
      </c>
      <c r="AC13" s="87">
        <v>2.1</v>
      </c>
      <c r="AD13" s="87">
        <v>2.1</v>
      </c>
      <c r="AE13" s="88">
        <f t="shared" si="25"/>
        <v>3.9000000000000004</v>
      </c>
      <c r="AF13" s="89">
        <v>0.0020833333333333333</v>
      </c>
      <c r="AG13" s="89">
        <v>0.0020833333333333333</v>
      </c>
      <c r="AH13" s="296">
        <f t="shared" si="26"/>
        <v>0.004861111111111111</v>
      </c>
      <c r="AI13" s="297">
        <f t="shared" si="11"/>
        <v>0.2583333333333333</v>
      </c>
      <c r="AJ13" s="89">
        <f t="shared" si="12"/>
        <v>0.31875</v>
      </c>
      <c r="AK13" s="89">
        <f t="shared" si="13"/>
        <v>0.3590277777777778</v>
      </c>
      <c r="AL13" s="89" t="s">
        <v>241</v>
      </c>
      <c r="AM13" s="89">
        <f t="shared" si="14"/>
        <v>0.43819444444444444</v>
      </c>
      <c r="AN13" s="89"/>
      <c r="AO13" s="89">
        <f t="shared" si="15"/>
        <v>0.49861111111111106</v>
      </c>
      <c r="AP13" s="89">
        <f t="shared" si="16"/>
        <v>0.58125</v>
      </c>
      <c r="AQ13" s="89">
        <f t="shared" si="17"/>
        <v>0.6472222222222221</v>
      </c>
      <c r="AR13" s="89">
        <f t="shared" si="18"/>
        <v>0.6923611111111111</v>
      </c>
      <c r="AS13" s="89">
        <v>0.7569444444444444</v>
      </c>
      <c r="AT13" s="296" t="s">
        <v>241</v>
      </c>
      <c r="AU13" s="301" t="str">
        <f t="shared" si="1"/>
        <v>-</v>
      </c>
      <c r="AV13" s="302" t="str">
        <f t="shared" si="1"/>
        <v>-</v>
      </c>
    </row>
    <row r="14" spans="1:48" ht="11.25">
      <c r="A14" s="285">
        <f t="shared" si="19"/>
        <v>5</v>
      </c>
      <c r="B14" s="303" t="s">
        <v>372</v>
      </c>
      <c r="C14" s="295" t="s">
        <v>40</v>
      </c>
      <c r="D14" s="276" t="s">
        <v>347</v>
      </c>
      <c r="E14" s="81">
        <v>473</v>
      </c>
      <c r="F14" s="87">
        <v>3.2</v>
      </c>
      <c r="G14" s="88">
        <f t="shared" si="20"/>
        <v>6.1</v>
      </c>
      <c r="H14" s="89">
        <v>0.003472222222222222</v>
      </c>
      <c r="I14" s="296">
        <f t="shared" si="21"/>
        <v>0.007638888888888889</v>
      </c>
      <c r="J14" s="297">
        <f t="shared" si="22"/>
        <v>0.18125</v>
      </c>
      <c r="K14" s="89">
        <f t="shared" si="2"/>
        <v>0.24027777777777773</v>
      </c>
      <c r="L14" s="89">
        <f t="shared" si="3"/>
        <v>0.2833333333333333</v>
      </c>
      <c r="M14" s="89">
        <f t="shared" si="23"/>
        <v>0.32708333333333334</v>
      </c>
      <c r="N14" s="89">
        <f t="shared" si="4"/>
        <v>0.3583333333333333</v>
      </c>
      <c r="O14" s="89">
        <f t="shared" si="5"/>
        <v>0.4284722222222222</v>
      </c>
      <c r="P14" s="89">
        <f t="shared" si="6"/>
        <v>0.5006944444444444</v>
      </c>
      <c r="Q14" s="89">
        <f t="shared" si="7"/>
        <v>0.5652777777777778</v>
      </c>
      <c r="R14" s="89">
        <f t="shared" si="8"/>
        <v>0.6104166666666666</v>
      </c>
      <c r="S14" s="89">
        <f t="shared" si="9"/>
        <v>0.679861111111111</v>
      </c>
      <c r="T14" s="296">
        <f t="shared" si="10"/>
        <v>0.7854166666666667</v>
      </c>
      <c r="U14" s="299">
        <f t="shared" si="0"/>
        <v>38.400000000000006</v>
      </c>
      <c r="V14" s="265">
        <v>38.400000000000006</v>
      </c>
      <c r="W14" s="80"/>
      <c r="X14" s="284">
        <f t="shared" si="24"/>
        <v>5</v>
      </c>
      <c r="Y14" s="300" t="s">
        <v>380</v>
      </c>
      <c r="Z14" s="295" t="s">
        <v>32</v>
      </c>
      <c r="AA14" s="276" t="s">
        <v>367</v>
      </c>
      <c r="AB14" s="276" t="s">
        <v>241</v>
      </c>
      <c r="AC14" s="91">
        <v>0.7</v>
      </c>
      <c r="AD14" s="91">
        <v>0.7</v>
      </c>
      <c r="AE14" s="88">
        <f t="shared" si="25"/>
        <v>4.6000000000000005</v>
      </c>
      <c r="AF14" s="89">
        <v>0.001388888888888889</v>
      </c>
      <c r="AG14" s="89">
        <v>0.001388888888888889</v>
      </c>
      <c r="AH14" s="296">
        <f t="shared" si="26"/>
        <v>0.00625</v>
      </c>
      <c r="AI14" s="297">
        <f t="shared" si="11"/>
        <v>0.2597222222222222</v>
      </c>
      <c r="AJ14" s="89">
        <f t="shared" si="12"/>
        <v>0.32013888888888886</v>
      </c>
      <c r="AK14" s="89">
        <f t="shared" si="13"/>
        <v>0.36041666666666666</v>
      </c>
      <c r="AL14" s="89" t="s">
        <v>241</v>
      </c>
      <c r="AM14" s="89">
        <f t="shared" si="14"/>
        <v>0.4395833333333333</v>
      </c>
      <c r="AN14" s="89"/>
      <c r="AO14" s="89">
        <f t="shared" si="15"/>
        <v>0.49999999999999994</v>
      </c>
      <c r="AP14" s="89">
        <f t="shared" si="16"/>
        <v>0.5826388888888889</v>
      </c>
      <c r="AQ14" s="89">
        <f t="shared" si="17"/>
        <v>0.648611111111111</v>
      </c>
      <c r="AR14" s="89">
        <f t="shared" si="18"/>
        <v>0.69375</v>
      </c>
      <c r="AS14" s="89">
        <v>0.7583333333333333</v>
      </c>
      <c r="AT14" s="296" t="s">
        <v>241</v>
      </c>
      <c r="AU14" s="301" t="str">
        <f t="shared" si="1"/>
        <v>-</v>
      </c>
      <c r="AV14" s="302" t="str">
        <f t="shared" si="1"/>
        <v>-</v>
      </c>
    </row>
    <row r="15" spans="1:48" ht="11.25">
      <c r="A15" s="285">
        <f t="shared" si="19"/>
        <v>6</v>
      </c>
      <c r="B15" s="303" t="s">
        <v>373</v>
      </c>
      <c r="C15" s="295" t="s">
        <v>353</v>
      </c>
      <c r="D15" s="276" t="s">
        <v>348</v>
      </c>
      <c r="E15" s="81">
        <v>473</v>
      </c>
      <c r="F15" s="87">
        <v>1.9</v>
      </c>
      <c r="G15" s="88">
        <f t="shared" si="20"/>
        <v>8</v>
      </c>
      <c r="H15" s="89">
        <v>0.0020833333333333333</v>
      </c>
      <c r="I15" s="296">
        <f t="shared" si="21"/>
        <v>0.009722222222222222</v>
      </c>
      <c r="J15" s="297">
        <f t="shared" si="22"/>
        <v>0.18333333333333332</v>
      </c>
      <c r="K15" s="89">
        <f t="shared" si="2"/>
        <v>0.24236111111111105</v>
      </c>
      <c r="L15" s="89">
        <f t="shared" si="3"/>
        <v>0.28541666666666665</v>
      </c>
      <c r="M15" s="89">
        <f t="shared" si="23"/>
        <v>0.32916666666666666</v>
      </c>
      <c r="N15" s="89">
        <f t="shared" si="4"/>
        <v>0.3604166666666666</v>
      </c>
      <c r="O15" s="89">
        <f t="shared" si="5"/>
        <v>0.4305555555555555</v>
      </c>
      <c r="P15" s="89">
        <f t="shared" si="6"/>
        <v>0.5027777777777778</v>
      </c>
      <c r="Q15" s="89">
        <f t="shared" si="7"/>
        <v>0.5673611111111111</v>
      </c>
      <c r="R15" s="89">
        <f t="shared" si="8"/>
        <v>0.6124999999999999</v>
      </c>
      <c r="S15" s="89">
        <f t="shared" si="9"/>
        <v>0.6819444444444444</v>
      </c>
      <c r="T15" s="296">
        <f t="shared" si="10"/>
        <v>0.7875</v>
      </c>
      <c r="U15" s="299" t="str">
        <f t="shared" si="0"/>
        <v>-</v>
      </c>
      <c r="V15" s="265" t="s">
        <v>241</v>
      </c>
      <c r="W15" s="80"/>
      <c r="X15" s="284">
        <f t="shared" si="24"/>
        <v>6</v>
      </c>
      <c r="Y15" s="300" t="s">
        <v>386</v>
      </c>
      <c r="Z15" s="295" t="s">
        <v>31</v>
      </c>
      <c r="AA15" s="81">
        <v>1025</v>
      </c>
      <c r="AB15" s="276" t="s">
        <v>241</v>
      </c>
      <c r="AC15" s="87">
        <v>1.6</v>
      </c>
      <c r="AD15" s="87">
        <v>1.6</v>
      </c>
      <c r="AE15" s="88">
        <f t="shared" si="25"/>
        <v>6.200000000000001</v>
      </c>
      <c r="AF15" s="89">
        <v>0.0020833333333333333</v>
      </c>
      <c r="AG15" s="89">
        <v>0.0020833333333333333</v>
      </c>
      <c r="AH15" s="296">
        <f t="shared" si="26"/>
        <v>0.008333333333333333</v>
      </c>
      <c r="AI15" s="297">
        <f t="shared" si="11"/>
        <v>0.2618055555555555</v>
      </c>
      <c r="AJ15" s="89">
        <f t="shared" si="12"/>
        <v>0.3222222222222222</v>
      </c>
      <c r="AK15" s="89">
        <f t="shared" si="13"/>
        <v>0.3625</v>
      </c>
      <c r="AL15" s="89" t="s">
        <v>241</v>
      </c>
      <c r="AM15" s="89">
        <f t="shared" si="14"/>
        <v>0.44166666666666665</v>
      </c>
      <c r="AN15" s="89"/>
      <c r="AO15" s="89">
        <f t="shared" si="15"/>
        <v>0.5020833333333333</v>
      </c>
      <c r="AP15" s="89">
        <f t="shared" si="16"/>
        <v>0.5847222222222223</v>
      </c>
      <c r="AQ15" s="89">
        <f t="shared" si="17"/>
        <v>0.6506944444444444</v>
      </c>
      <c r="AR15" s="89">
        <f t="shared" si="18"/>
        <v>0.6958333333333333</v>
      </c>
      <c r="AS15" s="89">
        <v>0.7604166666666666</v>
      </c>
      <c r="AT15" s="296" t="s">
        <v>241</v>
      </c>
      <c r="AU15" s="301" t="str">
        <f t="shared" si="1"/>
        <v>-</v>
      </c>
      <c r="AV15" s="302" t="str">
        <f t="shared" si="1"/>
        <v>-</v>
      </c>
    </row>
    <row r="16" spans="1:48" ht="11.25">
      <c r="A16" s="285">
        <f t="shared" si="19"/>
        <v>7</v>
      </c>
      <c r="B16" s="303" t="s">
        <v>374</v>
      </c>
      <c r="C16" s="295" t="s">
        <v>353</v>
      </c>
      <c r="D16" s="276" t="s">
        <v>349</v>
      </c>
      <c r="E16" s="81">
        <v>473</v>
      </c>
      <c r="F16" s="87">
        <v>1.4</v>
      </c>
      <c r="G16" s="88">
        <f t="shared" si="20"/>
        <v>9.4</v>
      </c>
      <c r="H16" s="89">
        <v>0.001388888888888889</v>
      </c>
      <c r="I16" s="296">
        <f t="shared" si="21"/>
        <v>0.011111111111111112</v>
      </c>
      <c r="J16" s="297">
        <f t="shared" si="22"/>
        <v>0.1847222222222222</v>
      </c>
      <c r="K16" s="89">
        <f t="shared" si="2"/>
        <v>0.24374999999999994</v>
      </c>
      <c r="L16" s="89">
        <f t="shared" si="3"/>
        <v>0.28680555555555554</v>
      </c>
      <c r="M16" s="89">
        <f t="shared" si="23"/>
        <v>0.33055555555555555</v>
      </c>
      <c r="N16" s="89">
        <f t="shared" si="4"/>
        <v>0.3618055555555555</v>
      </c>
      <c r="O16" s="89">
        <f t="shared" si="5"/>
        <v>0.4319444444444444</v>
      </c>
      <c r="P16" s="89">
        <f t="shared" si="6"/>
        <v>0.5041666666666667</v>
      </c>
      <c r="Q16" s="89">
        <f t="shared" si="7"/>
        <v>0.56875</v>
      </c>
      <c r="R16" s="89">
        <f t="shared" si="8"/>
        <v>0.6138888888888888</v>
      </c>
      <c r="S16" s="89">
        <f t="shared" si="9"/>
        <v>0.6833333333333332</v>
      </c>
      <c r="T16" s="296">
        <f t="shared" si="10"/>
        <v>0.7888888888888889</v>
      </c>
      <c r="U16" s="299" t="str">
        <f t="shared" si="0"/>
        <v>-</v>
      </c>
      <c r="V16" s="265" t="s">
        <v>241</v>
      </c>
      <c r="W16" s="80"/>
      <c r="X16" s="284">
        <f t="shared" si="24"/>
        <v>7</v>
      </c>
      <c r="Y16" s="300" t="s">
        <v>387</v>
      </c>
      <c r="Z16" s="295" t="s">
        <v>31</v>
      </c>
      <c r="AA16" s="81">
        <v>1027</v>
      </c>
      <c r="AB16" s="276" t="s">
        <v>241</v>
      </c>
      <c r="AC16" s="87">
        <v>0.7</v>
      </c>
      <c r="AD16" s="87">
        <v>0.7</v>
      </c>
      <c r="AE16" s="88">
        <f t="shared" si="25"/>
        <v>6.900000000000001</v>
      </c>
      <c r="AF16" s="89">
        <v>0.001388888888888889</v>
      </c>
      <c r="AG16" s="89">
        <v>0.001388888888888889</v>
      </c>
      <c r="AH16" s="296">
        <f t="shared" si="26"/>
        <v>0.009722222222222222</v>
      </c>
      <c r="AI16" s="297">
        <f t="shared" si="11"/>
        <v>0.2631944444444444</v>
      </c>
      <c r="AJ16" s="89">
        <f t="shared" si="12"/>
        <v>0.32361111111111107</v>
      </c>
      <c r="AK16" s="89">
        <f t="shared" si="13"/>
        <v>0.3638888888888889</v>
      </c>
      <c r="AL16" s="89" t="s">
        <v>241</v>
      </c>
      <c r="AM16" s="89">
        <f t="shared" si="14"/>
        <v>0.44305555555555554</v>
      </c>
      <c r="AN16" s="89"/>
      <c r="AO16" s="89">
        <f t="shared" si="15"/>
        <v>0.5034722222222222</v>
      </c>
      <c r="AP16" s="89">
        <f t="shared" si="16"/>
        <v>0.5861111111111111</v>
      </c>
      <c r="AQ16" s="89">
        <f t="shared" si="17"/>
        <v>0.6520833333333332</v>
      </c>
      <c r="AR16" s="89">
        <f t="shared" si="18"/>
        <v>0.6972222222222222</v>
      </c>
      <c r="AS16" s="89">
        <v>0.7618055555555555</v>
      </c>
      <c r="AT16" s="296" t="s">
        <v>241</v>
      </c>
      <c r="AU16" s="301" t="str">
        <f t="shared" si="1"/>
        <v>-</v>
      </c>
      <c r="AV16" s="302" t="str">
        <f t="shared" si="1"/>
        <v>-</v>
      </c>
    </row>
    <row r="17" spans="1:48" ht="11.25">
      <c r="A17" s="285">
        <f t="shared" si="19"/>
        <v>8</v>
      </c>
      <c r="B17" s="303" t="s">
        <v>375</v>
      </c>
      <c r="C17" s="295" t="s">
        <v>40</v>
      </c>
      <c r="D17" s="276" t="s">
        <v>350</v>
      </c>
      <c r="E17" s="81">
        <v>473</v>
      </c>
      <c r="F17" s="87">
        <v>0.9</v>
      </c>
      <c r="G17" s="88">
        <f t="shared" si="20"/>
        <v>10.3</v>
      </c>
      <c r="H17" s="89">
        <v>0.001388888888888889</v>
      </c>
      <c r="I17" s="296">
        <f t="shared" si="21"/>
        <v>0.0125</v>
      </c>
      <c r="J17" s="297">
        <f t="shared" si="22"/>
        <v>0.1861111111111111</v>
      </c>
      <c r="K17" s="89">
        <f t="shared" si="2"/>
        <v>0.24513888888888882</v>
      </c>
      <c r="L17" s="89">
        <f t="shared" si="3"/>
        <v>0.2881944444444444</v>
      </c>
      <c r="M17" s="89">
        <f t="shared" si="23"/>
        <v>0.33194444444444443</v>
      </c>
      <c r="N17" s="89">
        <f t="shared" si="4"/>
        <v>0.3631944444444444</v>
      </c>
      <c r="O17" s="89">
        <f t="shared" si="5"/>
        <v>0.4333333333333333</v>
      </c>
      <c r="P17" s="89">
        <f t="shared" si="6"/>
        <v>0.5055555555555555</v>
      </c>
      <c r="Q17" s="89">
        <f t="shared" si="7"/>
        <v>0.5701388888888889</v>
      </c>
      <c r="R17" s="89">
        <f t="shared" si="8"/>
        <v>0.6152777777777777</v>
      </c>
      <c r="S17" s="89">
        <f t="shared" si="9"/>
        <v>0.6847222222222221</v>
      </c>
      <c r="T17" s="296">
        <f t="shared" si="10"/>
        <v>0.7902777777777777</v>
      </c>
      <c r="U17" s="299" t="str">
        <f t="shared" si="0"/>
        <v>-</v>
      </c>
      <c r="V17" s="265" t="s">
        <v>241</v>
      </c>
      <c r="W17" s="80"/>
      <c r="X17" s="284">
        <f t="shared" si="24"/>
        <v>8</v>
      </c>
      <c r="Y17" s="300" t="s">
        <v>388</v>
      </c>
      <c r="Z17" s="295" t="s">
        <v>31</v>
      </c>
      <c r="AA17" s="81">
        <v>1032</v>
      </c>
      <c r="AB17" s="276" t="s">
        <v>241</v>
      </c>
      <c r="AC17" s="87">
        <v>1.9</v>
      </c>
      <c r="AD17" s="108" t="s">
        <v>241</v>
      </c>
      <c r="AE17" s="88">
        <f t="shared" si="25"/>
        <v>8.8</v>
      </c>
      <c r="AF17" s="89">
        <v>0.0020833333333333333</v>
      </c>
      <c r="AG17" s="105">
        <v>0.003472222222222222</v>
      </c>
      <c r="AH17" s="296">
        <f t="shared" si="26"/>
        <v>0.011805555555555555</v>
      </c>
      <c r="AI17" s="297">
        <f t="shared" si="11"/>
        <v>0.2652777777777777</v>
      </c>
      <c r="AJ17" s="89">
        <f t="shared" si="12"/>
        <v>0.3256944444444444</v>
      </c>
      <c r="AK17" s="89">
        <f t="shared" si="13"/>
        <v>0.3659722222222222</v>
      </c>
      <c r="AL17" s="89" t="s">
        <v>241</v>
      </c>
      <c r="AM17" s="89">
        <v>0.4465277777777778</v>
      </c>
      <c r="AN17" s="89"/>
      <c r="AO17" s="89">
        <f t="shared" si="15"/>
        <v>0.5055555555555555</v>
      </c>
      <c r="AP17" s="89">
        <f t="shared" si="16"/>
        <v>0.5881944444444445</v>
      </c>
      <c r="AQ17" s="89">
        <f t="shared" si="17"/>
        <v>0.6541666666666666</v>
      </c>
      <c r="AR17" s="89">
        <f t="shared" si="18"/>
        <v>0.6993055555555555</v>
      </c>
      <c r="AS17" s="105" t="s">
        <v>241</v>
      </c>
      <c r="AT17" s="296" t="s">
        <v>241</v>
      </c>
      <c r="AU17" s="301" t="str">
        <f aca="true" t="shared" si="27" ref="AU17:AU25">IF(AC17&gt;2.9,AC17/AF17/24,"-")</f>
        <v>-</v>
      </c>
      <c r="AV17" s="302" t="s">
        <v>241</v>
      </c>
    </row>
    <row r="18" spans="1:48" ht="11.25">
      <c r="A18" s="285">
        <f t="shared" si="19"/>
        <v>9</v>
      </c>
      <c r="B18" s="303" t="s">
        <v>376</v>
      </c>
      <c r="C18" s="295" t="s">
        <v>353</v>
      </c>
      <c r="D18" s="276" t="s">
        <v>351</v>
      </c>
      <c r="E18" s="81">
        <v>473</v>
      </c>
      <c r="F18" s="87">
        <v>2.2</v>
      </c>
      <c r="G18" s="88">
        <f t="shared" si="20"/>
        <v>12.5</v>
      </c>
      <c r="H18" s="89">
        <v>0.0020833333333333333</v>
      </c>
      <c r="I18" s="296">
        <f t="shared" si="21"/>
        <v>0.014583333333333334</v>
      </c>
      <c r="J18" s="297">
        <f t="shared" si="22"/>
        <v>0.18819444444444441</v>
      </c>
      <c r="K18" s="89">
        <f t="shared" si="2"/>
        <v>0.24722222222222215</v>
      </c>
      <c r="L18" s="89">
        <f t="shared" si="3"/>
        <v>0.29027777777777775</v>
      </c>
      <c r="M18" s="89">
        <f t="shared" si="23"/>
        <v>0.33402777777777776</v>
      </c>
      <c r="N18" s="89">
        <f t="shared" si="4"/>
        <v>0.3652777777777777</v>
      </c>
      <c r="O18" s="89">
        <f t="shared" si="5"/>
        <v>0.4354166666666666</v>
      </c>
      <c r="P18" s="89">
        <f t="shared" si="6"/>
        <v>0.5076388888888889</v>
      </c>
      <c r="Q18" s="89">
        <f t="shared" si="7"/>
        <v>0.5722222222222222</v>
      </c>
      <c r="R18" s="89">
        <f t="shared" si="8"/>
        <v>0.617361111111111</v>
      </c>
      <c r="S18" s="89">
        <f t="shared" si="9"/>
        <v>0.6868055555555554</v>
      </c>
      <c r="T18" s="296">
        <f t="shared" si="10"/>
        <v>0.7923611111111111</v>
      </c>
      <c r="U18" s="299" t="str">
        <f t="shared" si="0"/>
        <v>-</v>
      </c>
      <c r="V18" s="265" t="s">
        <v>241</v>
      </c>
      <c r="W18" s="80"/>
      <c r="X18" s="284">
        <f t="shared" si="24"/>
        <v>9</v>
      </c>
      <c r="Y18" s="300" t="s">
        <v>221</v>
      </c>
      <c r="Z18" s="295" t="s">
        <v>32</v>
      </c>
      <c r="AA18" s="81" t="s">
        <v>241</v>
      </c>
      <c r="AB18" s="276" t="s">
        <v>241</v>
      </c>
      <c r="AC18" s="87">
        <v>2.1</v>
      </c>
      <c r="AD18" s="87">
        <v>4</v>
      </c>
      <c r="AE18" s="88">
        <f t="shared" si="25"/>
        <v>10.9</v>
      </c>
      <c r="AF18" s="89">
        <v>0.0020833333333333333</v>
      </c>
      <c r="AG18" s="89">
        <v>0.004166666666666667</v>
      </c>
      <c r="AH18" s="296">
        <f t="shared" si="26"/>
        <v>0.013888888888888888</v>
      </c>
      <c r="AI18" s="297">
        <f t="shared" si="11"/>
        <v>0.26736111111111105</v>
      </c>
      <c r="AJ18" s="89">
        <f t="shared" si="12"/>
        <v>0.3277777777777777</v>
      </c>
      <c r="AK18" s="89">
        <f t="shared" si="13"/>
        <v>0.3680555555555555</v>
      </c>
      <c r="AL18" s="89" t="s">
        <v>241</v>
      </c>
      <c r="AM18" s="89">
        <v>0.4479166666666667</v>
      </c>
      <c r="AN18" s="89"/>
      <c r="AO18" s="89">
        <f t="shared" si="15"/>
        <v>0.5076388888888889</v>
      </c>
      <c r="AP18" s="89">
        <f t="shared" si="16"/>
        <v>0.5902777777777778</v>
      </c>
      <c r="AQ18" s="89">
        <f t="shared" si="17"/>
        <v>0.6562499999999999</v>
      </c>
      <c r="AR18" s="89">
        <f t="shared" si="18"/>
        <v>0.7013888888888888</v>
      </c>
      <c r="AS18" s="89">
        <v>0.7659722222222222</v>
      </c>
      <c r="AT18" s="296" t="s">
        <v>241</v>
      </c>
      <c r="AU18" s="301" t="str">
        <f t="shared" si="27"/>
        <v>-</v>
      </c>
      <c r="AV18" s="302">
        <f aca="true" t="shared" si="28" ref="AV18:AV25">IF(AD18&gt;2.9,AD18/AG18/24,"-")</f>
        <v>40</v>
      </c>
    </row>
    <row r="19" spans="1:48" ht="11.25">
      <c r="A19" s="285">
        <f t="shared" si="19"/>
        <v>10</v>
      </c>
      <c r="B19" s="303" t="s">
        <v>188</v>
      </c>
      <c r="C19" s="295" t="s">
        <v>31</v>
      </c>
      <c r="D19" s="276" t="s">
        <v>241</v>
      </c>
      <c r="E19" s="276" t="s">
        <v>241</v>
      </c>
      <c r="F19" s="87">
        <v>2</v>
      </c>
      <c r="G19" s="88">
        <f t="shared" si="20"/>
        <v>14.5</v>
      </c>
      <c r="H19" s="89">
        <v>0.0020833333333333333</v>
      </c>
      <c r="I19" s="296">
        <f t="shared" si="21"/>
        <v>0.016666666666666666</v>
      </c>
      <c r="J19" s="297">
        <f t="shared" si="22"/>
        <v>0.19027777777777774</v>
      </c>
      <c r="K19" s="89">
        <f t="shared" si="2"/>
        <v>0.24930555555555547</v>
      </c>
      <c r="L19" s="89">
        <f t="shared" si="3"/>
        <v>0.29236111111111107</v>
      </c>
      <c r="M19" s="89">
        <f t="shared" si="23"/>
        <v>0.3361111111111111</v>
      </c>
      <c r="N19" s="89">
        <f t="shared" si="4"/>
        <v>0.367361111111111</v>
      </c>
      <c r="O19" s="89">
        <f t="shared" si="5"/>
        <v>0.43749999999999994</v>
      </c>
      <c r="P19" s="89">
        <f t="shared" si="6"/>
        <v>0.5097222222222222</v>
      </c>
      <c r="Q19" s="89">
        <f t="shared" si="7"/>
        <v>0.5743055555555555</v>
      </c>
      <c r="R19" s="89">
        <f t="shared" si="8"/>
        <v>0.6194444444444444</v>
      </c>
      <c r="S19" s="89">
        <f t="shared" si="9"/>
        <v>0.6888888888888888</v>
      </c>
      <c r="T19" s="296">
        <f t="shared" si="10"/>
        <v>0.7944444444444444</v>
      </c>
      <c r="U19" s="299" t="str">
        <f t="shared" si="0"/>
        <v>-</v>
      </c>
      <c r="V19" s="265" t="s">
        <v>241</v>
      </c>
      <c r="W19" s="80"/>
      <c r="X19" s="284">
        <f t="shared" si="24"/>
        <v>10</v>
      </c>
      <c r="Y19" s="300" t="s">
        <v>198</v>
      </c>
      <c r="Z19" s="295" t="s">
        <v>31</v>
      </c>
      <c r="AA19" s="81" t="s">
        <v>241</v>
      </c>
      <c r="AB19" s="276" t="s">
        <v>241</v>
      </c>
      <c r="AC19" s="87">
        <v>3.7</v>
      </c>
      <c r="AD19" s="87">
        <v>3.7</v>
      </c>
      <c r="AE19" s="88">
        <f t="shared" si="25"/>
        <v>14.600000000000001</v>
      </c>
      <c r="AF19" s="89">
        <v>0.003472222222222222</v>
      </c>
      <c r="AG19" s="89">
        <v>0.003472222222222222</v>
      </c>
      <c r="AH19" s="296">
        <f t="shared" si="26"/>
        <v>0.017361111111111112</v>
      </c>
      <c r="AI19" s="297">
        <f t="shared" si="11"/>
        <v>0.27083333333333326</v>
      </c>
      <c r="AJ19" s="89">
        <f t="shared" si="12"/>
        <v>0.33124999999999993</v>
      </c>
      <c r="AK19" s="89">
        <f t="shared" si="13"/>
        <v>0.37152777777777773</v>
      </c>
      <c r="AL19" s="89">
        <v>0.3993055555555556</v>
      </c>
      <c r="AM19" s="89">
        <f aca="true" t="shared" si="29" ref="AM19:AM48">AM18+AF19</f>
        <v>0.4513888888888889</v>
      </c>
      <c r="AN19" s="89"/>
      <c r="AO19" s="89">
        <f t="shared" si="15"/>
        <v>0.5111111111111111</v>
      </c>
      <c r="AP19" s="89">
        <f t="shared" si="16"/>
        <v>0.59375</v>
      </c>
      <c r="AQ19" s="89">
        <f t="shared" si="17"/>
        <v>0.6597222222222221</v>
      </c>
      <c r="AR19" s="89">
        <f t="shared" si="18"/>
        <v>0.704861111111111</v>
      </c>
      <c r="AS19" s="89">
        <v>0.7694444444444444</v>
      </c>
      <c r="AT19" s="296">
        <v>0.8819444444444445</v>
      </c>
      <c r="AU19" s="301">
        <f t="shared" si="27"/>
        <v>44.400000000000006</v>
      </c>
      <c r="AV19" s="302">
        <f t="shared" si="28"/>
        <v>44.400000000000006</v>
      </c>
    </row>
    <row r="20" spans="1:48" ht="11.25">
      <c r="A20" s="285">
        <f t="shared" si="19"/>
        <v>11</v>
      </c>
      <c r="B20" s="303" t="s">
        <v>189</v>
      </c>
      <c r="C20" s="295" t="s">
        <v>31</v>
      </c>
      <c r="D20" s="276" t="s">
        <v>241</v>
      </c>
      <c r="E20" s="276" t="s">
        <v>241</v>
      </c>
      <c r="F20" s="87">
        <v>1.7</v>
      </c>
      <c r="G20" s="88">
        <f t="shared" si="20"/>
        <v>16.2</v>
      </c>
      <c r="H20" s="89">
        <v>0.001388888888888889</v>
      </c>
      <c r="I20" s="296">
        <f t="shared" si="21"/>
        <v>0.018055555555555554</v>
      </c>
      <c r="J20" s="297">
        <f t="shared" si="22"/>
        <v>0.19166666666666662</v>
      </c>
      <c r="K20" s="89">
        <f t="shared" si="2"/>
        <v>0.2506944444444444</v>
      </c>
      <c r="L20" s="89">
        <f t="shared" si="3"/>
        <v>0.29374999999999996</v>
      </c>
      <c r="M20" s="89">
        <f t="shared" si="23"/>
        <v>0.33749999999999997</v>
      </c>
      <c r="N20" s="89">
        <f t="shared" si="4"/>
        <v>0.3687499999999999</v>
      </c>
      <c r="O20" s="89">
        <f t="shared" si="5"/>
        <v>0.43888888888888883</v>
      </c>
      <c r="P20" s="89">
        <f t="shared" si="6"/>
        <v>0.5111111111111111</v>
      </c>
      <c r="Q20" s="89">
        <f t="shared" si="7"/>
        <v>0.5756944444444444</v>
      </c>
      <c r="R20" s="89">
        <f t="shared" si="8"/>
        <v>0.6208333333333332</v>
      </c>
      <c r="S20" s="89">
        <f t="shared" si="9"/>
        <v>0.6902777777777777</v>
      </c>
      <c r="T20" s="296">
        <f t="shared" si="10"/>
        <v>0.7958333333333333</v>
      </c>
      <c r="U20" s="299" t="str">
        <f t="shared" si="0"/>
        <v>-</v>
      </c>
      <c r="V20" s="265"/>
      <c r="W20" s="80"/>
      <c r="X20" s="284">
        <f t="shared" si="24"/>
        <v>11</v>
      </c>
      <c r="Y20" s="300" t="s">
        <v>322</v>
      </c>
      <c r="Z20" s="295" t="s">
        <v>31</v>
      </c>
      <c r="AA20" s="81" t="s">
        <v>241</v>
      </c>
      <c r="AB20" s="276" t="s">
        <v>241</v>
      </c>
      <c r="AC20" s="87">
        <v>1.3</v>
      </c>
      <c r="AD20" s="87">
        <v>1.3</v>
      </c>
      <c r="AE20" s="88">
        <f t="shared" si="25"/>
        <v>15.900000000000002</v>
      </c>
      <c r="AF20" s="89">
        <v>0.001388888888888889</v>
      </c>
      <c r="AG20" s="89">
        <v>0.001388888888888889</v>
      </c>
      <c r="AH20" s="296">
        <f t="shared" si="26"/>
        <v>0.01875</v>
      </c>
      <c r="AI20" s="297">
        <f t="shared" si="11"/>
        <v>0.27222222222222214</v>
      </c>
      <c r="AJ20" s="89">
        <f t="shared" si="12"/>
        <v>0.3326388888888888</v>
      </c>
      <c r="AK20" s="89">
        <f t="shared" si="13"/>
        <v>0.3729166666666666</v>
      </c>
      <c r="AL20" s="89">
        <f aca="true" t="shared" si="30" ref="AL20:AL48">AF20+AL19</f>
        <v>0.40069444444444446</v>
      </c>
      <c r="AM20" s="89">
        <f t="shared" si="29"/>
        <v>0.4527777777777778</v>
      </c>
      <c r="AN20" s="89"/>
      <c r="AO20" s="89">
        <f t="shared" si="15"/>
        <v>0.5125</v>
      </c>
      <c r="AP20" s="89">
        <f t="shared" si="16"/>
        <v>0.5951388888888889</v>
      </c>
      <c r="AQ20" s="89">
        <f t="shared" si="17"/>
        <v>0.661111111111111</v>
      </c>
      <c r="AR20" s="89">
        <f t="shared" si="18"/>
        <v>0.7062499999999999</v>
      </c>
      <c r="AS20" s="89">
        <v>0.7708333333333334</v>
      </c>
      <c r="AT20" s="296">
        <f aca="true" t="shared" si="31" ref="AT20:AT48">AT19+AF20</f>
        <v>0.8833333333333334</v>
      </c>
      <c r="AU20" s="301" t="str">
        <f t="shared" si="27"/>
        <v>-</v>
      </c>
      <c r="AV20" s="302" t="str">
        <f t="shared" si="28"/>
        <v>-</v>
      </c>
    </row>
    <row r="21" spans="1:48" ht="11.25">
      <c r="A21" s="285">
        <f t="shared" si="19"/>
        <v>12</v>
      </c>
      <c r="B21" s="303" t="s">
        <v>190</v>
      </c>
      <c r="C21" s="295" t="s">
        <v>31</v>
      </c>
      <c r="D21" s="276" t="s">
        <v>241</v>
      </c>
      <c r="E21" s="276" t="s">
        <v>241</v>
      </c>
      <c r="F21" s="87">
        <v>1.2</v>
      </c>
      <c r="G21" s="88">
        <f t="shared" si="20"/>
        <v>17.4</v>
      </c>
      <c r="H21" s="89">
        <v>0.001388888888888889</v>
      </c>
      <c r="I21" s="296">
        <f t="shared" si="21"/>
        <v>0.01944444444444444</v>
      </c>
      <c r="J21" s="297">
        <f t="shared" si="22"/>
        <v>0.1930555555555555</v>
      </c>
      <c r="K21" s="89">
        <f t="shared" si="2"/>
        <v>0.25208333333333327</v>
      </c>
      <c r="L21" s="89">
        <f t="shared" si="3"/>
        <v>0.29513888888888884</v>
      </c>
      <c r="M21" s="89">
        <f t="shared" si="23"/>
        <v>0.33888888888888885</v>
      </c>
      <c r="N21" s="89">
        <f t="shared" si="4"/>
        <v>0.3701388888888888</v>
      </c>
      <c r="O21" s="89">
        <f t="shared" si="5"/>
        <v>0.4402777777777777</v>
      </c>
      <c r="P21" s="89">
        <f t="shared" si="6"/>
        <v>0.5125</v>
      </c>
      <c r="Q21" s="89">
        <f t="shared" si="7"/>
        <v>0.5770833333333333</v>
      </c>
      <c r="R21" s="89">
        <f t="shared" si="8"/>
        <v>0.6222222222222221</v>
      </c>
      <c r="S21" s="89">
        <f t="shared" si="9"/>
        <v>0.6916666666666665</v>
      </c>
      <c r="T21" s="296">
        <f t="shared" si="10"/>
        <v>0.7972222222222222</v>
      </c>
      <c r="U21" s="299" t="str">
        <f t="shared" si="0"/>
        <v>-</v>
      </c>
      <c r="V21" s="265" t="s">
        <v>241</v>
      </c>
      <c r="W21" s="80"/>
      <c r="X21" s="284">
        <f t="shared" si="24"/>
        <v>12</v>
      </c>
      <c r="Y21" s="300" t="s">
        <v>197</v>
      </c>
      <c r="Z21" s="295" t="s">
        <v>31</v>
      </c>
      <c r="AA21" s="81" t="s">
        <v>241</v>
      </c>
      <c r="AB21" s="276" t="s">
        <v>241</v>
      </c>
      <c r="AC21" s="87">
        <v>0.5</v>
      </c>
      <c r="AD21" s="87">
        <v>0.5</v>
      </c>
      <c r="AE21" s="88">
        <f t="shared" si="25"/>
        <v>16.400000000000002</v>
      </c>
      <c r="AF21" s="89">
        <v>0.0006944444444444445</v>
      </c>
      <c r="AG21" s="89">
        <v>0.0006944444444444445</v>
      </c>
      <c r="AH21" s="296">
        <f t="shared" si="26"/>
        <v>0.019444444444444445</v>
      </c>
      <c r="AI21" s="297">
        <f t="shared" si="11"/>
        <v>0.2729166666666666</v>
      </c>
      <c r="AJ21" s="89">
        <f t="shared" si="12"/>
        <v>0.33333333333333326</v>
      </c>
      <c r="AK21" s="89">
        <f t="shared" si="13"/>
        <v>0.37361111111111106</v>
      </c>
      <c r="AL21" s="89">
        <f t="shared" si="30"/>
        <v>0.4013888888888889</v>
      </c>
      <c r="AM21" s="89">
        <f t="shared" si="29"/>
        <v>0.4534722222222222</v>
      </c>
      <c r="AN21" s="89"/>
      <c r="AO21" s="89">
        <f t="shared" si="15"/>
        <v>0.5131944444444444</v>
      </c>
      <c r="AP21" s="89">
        <f t="shared" si="16"/>
        <v>0.5958333333333333</v>
      </c>
      <c r="AQ21" s="89">
        <f t="shared" si="17"/>
        <v>0.6618055555555554</v>
      </c>
      <c r="AR21" s="89">
        <f t="shared" si="18"/>
        <v>0.7069444444444444</v>
      </c>
      <c r="AS21" s="89">
        <v>0.7715277777777777</v>
      </c>
      <c r="AT21" s="296">
        <f t="shared" si="31"/>
        <v>0.8840277777777779</v>
      </c>
      <c r="AU21" s="301" t="str">
        <f t="shared" si="27"/>
        <v>-</v>
      </c>
      <c r="AV21" s="302" t="str">
        <f t="shared" si="28"/>
        <v>-</v>
      </c>
    </row>
    <row r="22" spans="1:48" ht="11.25">
      <c r="A22" s="285">
        <f t="shared" si="19"/>
        <v>13</v>
      </c>
      <c r="B22" s="303" t="s">
        <v>191</v>
      </c>
      <c r="C22" s="295" t="s">
        <v>31</v>
      </c>
      <c r="D22" s="276" t="s">
        <v>241</v>
      </c>
      <c r="E22" s="276" t="s">
        <v>241</v>
      </c>
      <c r="F22" s="87">
        <v>1</v>
      </c>
      <c r="G22" s="88">
        <f t="shared" si="20"/>
        <v>18.4</v>
      </c>
      <c r="H22" s="89">
        <v>0.001388888888888889</v>
      </c>
      <c r="I22" s="296">
        <f t="shared" si="21"/>
        <v>0.02083333333333333</v>
      </c>
      <c r="J22" s="297">
        <f t="shared" si="22"/>
        <v>0.1944444444444444</v>
      </c>
      <c r="K22" s="89">
        <f t="shared" si="2"/>
        <v>0.25347222222222215</v>
      </c>
      <c r="L22" s="89">
        <f t="shared" si="3"/>
        <v>0.2965277777777777</v>
      </c>
      <c r="M22" s="89">
        <f t="shared" si="23"/>
        <v>0.34027777777777773</v>
      </c>
      <c r="N22" s="89">
        <f t="shared" si="4"/>
        <v>0.3715277777777777</v>
      </c>
      <c r="O22" s="89">
        <f t="shared" si="5"/>
        <v>0.4416666666666666</v>
      </c>
      <c r="P22" s="89">
        <f t="shared" si="6"/>
        <v>0.5138888888888888</v>
      </c>
      <c r="Q22" s="89">
        <f t="shared" si="7"/>
        <v>0.5784722222222222</v>
      </c>
      <c r="R22" s="89">
        <f t="shared" si="8"/>
        <v>0.623611111111111</v>
      </c>
      <c r="S22" s="89">
        <f t="shared" si="9"/>
        <v>0.6930555555555554</v>
      </c>
      <c r="T22" s="296">
        <f t="shared" si="10"/>
        <v>0.798611111111111</v>
      </c>
      <c r="U22" s="299" t="str">
        <f t="shared" si="0"/>
        <v>-</v>
      </c>
      <c r="V22" s="265" t="s">
        <v>241</v>
      </c>
      <c r="W22" s="80"/>
      <c r="X22" s="284">
        <f t="shared" si="24"/>
        <v>13</v>
      </c>
      <c r="Y22" s="300" t="s">
        <v>196</v>
      </c>
      <c r="Z22" s="295" t="s">
        <v>32</v>
      </c>
      <c r="AA22" s="81" t="s">
        <v>241</v>
      </c>
      <c r="AB22" s="276" t="s">
        <v>241</v>
      </c>
      <c r="AC22" s="87">
        <v>1.7</v>
      </c>
      <c r="AD22" s="87">
        <v>1.7</v>
      </c>
      <c r="AE22" s="88">
        <f t="shared" si="25"/>
        <v>18.1</v>
      </c>
      <c r="AF22" s="89">
        <v>0.001388888888888889</v>
      </c>
      <c r="AG22" s="89">
        <v>0.001388888888888889</v>
      </c>
      <c r="AH22" s="296">
        <f t="shared" si="26"/>
        <v>0.020833333333333332</v>
      </c>
      <c r="AI22" s="297">
        <f t="shared" si="11"/>
        <v>0.27430555555555547</v>
      </c>
      <c r="AJ22" s="89">
        <f t="shared" si="12"/>
        <v>0.33472222222222214</v>
      </c>
      <c r="AK22" s="89">
        <f t="shared" si="13"/>
        <v>0.37499999999999994</v>
      </c>
      <c r="AL22" s="89">
        <f t="shared" si="30"/>
        <v>0.4027777777777778</v>
      </c>
      <c r="AM22" s="89">
        <f t="shared" si="29"/>
        <v>0.4548611111111111</v>
      </c>
      <c r="AN22" s="89"/>
      <c r="AO22" s="89">
        <f t="shared" si="15"/>
        <v>0.5145833333333333</v>
      </c>
      <c r="AP22" s="89">
        <f t="shared" si="16"/>
        <v>0.5972222222222222</v>
      </c>
      <c r="AQ22" s="89">
        <f t="shared" si="17"/>
        <v>0.6631944444444443</v>
      </c>
      <c r="AR22" s="89">
        <f t="shared" si="18"/>
        <v>0.7083333333333333</v>
      </c>
      <c r="AS22" s="89">
        <v>0.7729166666666666</v>
      </c>
      <c r="AT22" s="296">
        <f t="shared" si="31"/>
        <v>0.8854166666666667</v>
      </c>
      <c r="AU22" s="301" t="str">
        <f t="shared" si="27"/>
        <v>-</v>
      </c>
      <c r="AV22" s="302" t="str">
        <f t="shared" si="28"/>
        <v>-</v>
      </c>
    </row>
    <row r="23" spans="1:48" ht="11.25">
      <c r="A23" s="285">
        <f t="shared" si="19"/>
        <v>14</v>
      </c>
      <c r="B23" s="303" t="s">
        <v>200</v>
      </c>
      <c r="C23" s="295" t="s">
        <v>31</v>
      </c>
      <c r="D23" s="276" t="s">
        <v>241</v>
      </c>
      <c r="E23" s="276" t="s">
        <v>241</v>
      </c>
      <c r="F23" s="87">
        <v>1.9</v>
      </c>
      <c r="G23" s="88">
        <f t="shared" si="20"/>
        <v>20.299999999999997</v>
      </c>
      <c r="H23" s="89">
        <v>0.0020833333333333333</v>
      </c>
      <c r="I23" s="296">
        <f t="shared" si="21"/>
        <v>0.02291666666666666</v>
      </c>
      <c r="J23" s="297">
        <f t="shared" si="22"/>
        <v>0.19652777777777772</v>
      </c>
      <c r="K23" s="89">
        <f t="shared" si="2"/>
        <v>0.2555555555555555</v>
      </c>
      <c r="L23" s="89">
        <f t="shared" si="3"/>
        <v>0.29861111111111105</v>
      </c>
      <c r="M23" s="89">
        <f t="shared" si="23"/>
        <v>0.34236111111111106</v>
      </c>
      <c r="N23" s="89">
        <f t="shared" si="4"/>
        <v>0.373611111111111</v>
      </c>
      <c r="O23" s="89">
        <f t="shared" si="5"/>
        <v>0.4437499999999999</v>
      </c>
      <c r="P23" s="89">
        <f t="shared" si="6"/>
        <v>0.5159722222222222</v>
      </c>
      <c r="Q23" s="89">
        <f t="shared" si="7"/>
        <v>0.5805555555555555</v>
      </c>
      <c r="R23" s="89">
        <f t="shared" si="8"/>
        <v>0.6256944444444443</v>
      </c>
      <c r="S23" s="89">
        <f t="shared" si="9"/>
        <v>0.6951388888888888</v>
      </c>
      <c r="T23" s="296">
        <f t="shared" si="10"/>
        <v>0.8006944444444444</v>
      </c>
      <c r="U23" s="299" t="str">
        <f t="shared" si="0"/>
        <v>-</v>
      </c>
      <c r="V23" s="265" t="s">
        <v>241</v>
      </c>
      <c r="W23" s="80"/>
      <c r="X23" s="284">
        <f t="shared" si="24"/>
        <v>14</v>
      </c>
      <c r="Y23" s="300" t="s">
        <v>320</v>
      </c>
      <c r="Z23" s="295" t="s">
        <v>32</v>
      </c>
      <c r="AA23" s="81" t="s">
        <v>241</v>
      </c>
      <c r="AB23" s="276" t="s">
        <v>241</v>
      </c>
      <c r="AC23" s="87">
        <v>1.3</v>
      </c>
      <c r="AD23" s="87">
        <v>1.3</v>
      </c>
      <c r="AE23" s="88">
        <f t="shared" si="25"/>
        <v>19.400000000000002</v>
      </c>
      <c r="AF23" s="89">
        <v>0.001388888888888889</v>
      </c>
      <c r="AG23" s="89">
        <v>0.001388888888888889</v>
      </c>
      <c r="AH23" s="296">
        <f t="shared" si="26"/>
        <v>0.02222222222222222</v>
      </c>
      <c r="AI23" s="297">
        <f t="shared" si="11"/>
        <v>0.27569444444444435</v>
      </c>
      <c r="AJ23" s="89">
        <f t="shared" si="12"/>
        <v>0.336111111111111</v>
      </c>
      <c r="AK23" s="89">
        <f t="shared" si="13"/>
        <v>0.37638888888888883</v>
      </c>
      <c r="AL23" s="89">
        <f t="shared" si="30"/>
        <v>0.4041666666666667</v>
      </c>
      <c r="AM23" s="89">
        <f t="shared" si="29"/>
        <v>0.45625</v>
      </c>
      <c r="AN23" s="89"/>
      <c r="AO23" s="89">
        <f t="shared" si="15"/>
        <v>0.5159722222222222</v>
      </c>
      <c r="AP23" s="89">
        <f t="shared" si="16"/>
        <v>0.5986111111111111</v>
      </c>
      <c r="AQ23" s="89">
        <f t="shared" si="17"/>
        <v>0.6645833333333332</v>
      </c>
      <c r="AR23" s="89">
        <f t="shared" si="18"/>
        <v>0.7097222222222221</v>
      </c>
      <c r="AS23" s="89">
        <v>0.7743055555555555</v>
      </c>
      <c r="AT23" s="296">
        <f t="shared" si="31"/>
        <v>0.8868055555555556</v>
      </c>
      <c r="AU23" s="301" t="str">
        <f t="shared" si="27"/>
        <v>-</v>
      </c>
      <c r="AV23" s="302" t="str">
        <f t="shared" si="28"/>
        <v>-</v>
      </c>
    </row>
    <row r="24" spans="1:48" ht="11.25">
      <c r="A24" s="285">
        <f t="shared" si="19"/>
        <v>15</v>
      </c>
      <c r="B24" s="303" t="s">
        <v>192</v>
      </c>
      <c r="C24" s="295" t="s">
        <v>31</v>
      </c>
      <c r="D24" s="276" t="s">
        <v>241</v>
      </c>
      <c r="E24" s="276" t="s">
        <v>241</v>
      </c>
      <c r="F24" s="87">
        <v>0.7</v>
      </c>
      <c r="G24" s="88">
        <f t="shared" si="20"/>
        <v>20.999999999999996</v>
      </c>
      <c r="H24" s="89">
        <v>0.001388888888888889</v>
      </c>
      <c r="I24" s="296">
        <f t="shared" si="21"/>
        <v>0.02430555555555555</v>
      </c>
      <c r="J24" s="297">
        <f t="shared" si="22"/>
        <v>0.1979166666666666</v>
      </c>
      <c r="K24" s="89">
        <f t="shared" si="2"/>
        <v>0.25694444444444436</v>
      </c>
      <c r="L24" s="89">
        <f t="shared" si="3"/>
        <v>0.29999999999999993</v>
      </c>
      <c r="M24" s="89">
        <f t="shared" si="23"/>
        <v>0.34374999999999994</v>
      </c>
      <c r="N24" s="89">
        <f t="shared" si="4"/>
        <v>0.3749999999999999</v>
      </c>
      <c r="O24" s="89">
        <f t="shared" si="5"/>
        <v>0.4451388888888888</v>
      </c>
      <c r="P24" s="89">
        <f t="shared" si="6"/>
        <v>0.517361111111111</v>
      </c>
      <c r="Q24" s="89">
        <f t="shared" si="7"/>
        <v>0.5819444444444444</v>
      </c>
      <c r="R24" s="89">
        <f t="shared" si="8"/>
        <v>0.6270833333333332</v>
      </c>
      <c r="S24" s="89">
        <f t="shared" si="9"/>
        <v>0.6965277777777776</v>
      </c>
      <c r="T24" s="296">
        <f t="shared" si="10"/>
        <v>0.8020833333333333</v>
      </c>
      <c r="U24" s="299" t="str">
        <f t="shared" si="0"/>
        <v>-</v>
      </c>
      <c r="V24" s="265"/>
      <c r="W24" s="80"/>
      <c r="X24" s="284">
        <f t="shared" si="24"/>
        <v>15</v>
      </c>
      <c r="Y24" s="300" t="s">
        <v>316</v>
      </c>
      <c r="Z24" s="295" t="s">
        <v>31</v>
      </c>
      <c r="AA24" s="81" t="s">
        <v>241</v>
      </c>
      <c r="AB24" s="276" t="s">
        <v>241</v>
      </c>
      <c r="AC24" s="87">
        <v>0.2</v>
      </c>
      <c r="AD24" s="87">
        <v>0.2</v>
      </c>
      <c r="AE24" s="88">
        <f t="shared" si="25"/>
        <v>19.6</v>
      </c>
      <c r="AF24" s="89">
        <v>0.0006944444444444445</v>
      </c>
      <c r="AG24" s="89">
        <v>0.0006944444444444445</v>
      </c>
      <c r="AH24" s="296">
        <f t="shared" si="26"/>
        <v>0.022916666666666665</v>
      </c>
      <c r="AI24" s="297">
        <f t="shared" si="11"/>
        <v>0.2763888888888888</v>
      </c>
      <c r="AJ24" s="89">
        <f t="shared" si="12"/>
        <v>0.33680555555555547</v>
      </c>
      <c r="AK24" s="89">
        <f t="shared" si="13"/>
        <v>0.37708333333333327</v>
      </c>
      <c r="AL24" s="89">
        <f t="shared" si="30"/>
        <v>0.4048611111111111</v>
      </c>
      <c r="AM24" s="89">
        <f t="shared" si="29"/>
        <v>0.45694444444444443</v>
      </c>
      <c r="AN24" s="89"/>
      <c r="AO24" s="89">
        <f t="shared" si="15"/>
        <v>0.5166666666666666</v>
      </c>
      <c r="AP24" s="89">
        <f t="shared" si="16"/>
        <v>0.5993055555555555</v>
      </c>
      <c r="AQ24" s="89">
        <f t="shared" si="17"/>
        <v>0.6652777777777776</v>
      </c>
      <c r="AR24" s="89">
        <f t="shared" si="18"/>
        <v>0.7104166666666666</v>
      </c>
      <c r="AS24" s="89">
        <v>0.775</v>
      </c>
      <c r="AT24" s="296">
        <f t="shared" si="31"/>
        <v>0.8875000000000001</v>
      </c>
      <c r="AU24" s="301" t="str">
        <f t="shared" si="27"/>
        <v>-</v>
      </c>
      <c r="AV24" s="302" t="str">
        <f t="shared" si="28"/>
        <v>-</v>
      </c>
    </row>
    <row r="25" spans="1:48" ht="11.25">
      <c r="A25" s="285">
        <f t="shared" si="19"/>
        <v>16</v>
      </c>
      <c r="B25" s="303" t="s">
        <v>193</v>
      </c>
      <c r="C25" s="295" t="s">
        <v>31</v>
      </c>
      <c r="D25" s="276" t="s">
        <v>241</v>
      </c>
      <c r="E25" s="276" t="s">
        <v>241</v>
      </c>
      <c r="F25" s="87">
        <v>1.7</v>
      </c>
      <c r="G25" s="88">
        <f t="shared" si="20"/>
        <v>22.699999999999996</v>
      </c>
      <c r="H25" s="89">
        <v>0.001388888888888889</v>
      </c>
      <c r="I25" s="296">
        <f t="shared" si="21"/>
        <v>0.025694444444444436</v>
      </c>
      <c r="J25" s="297">
        <f t="shared" si="22"/>
        <v>0.19930555555555549</v>
      </c>
      <c r="K25" s="89">
        <f t="shared" si="2"/>
        <v>0.25833333333333325</v>
      </c>
      <c r="L25" s="89">
        <f t="shared" si="3"/>
        <v>0.3013888888888888</v>
      </c>
      <c r="M25" s="89">
        <f t="shared" si="23"/>
        <v>0.34513888888888883</v>
      </c>
      <c r="N25" s="89">
        <f t="shared" si="4"/>
        <v>0.3763888888888888</v>
      </c>
      <c r="O25" s="89">
        <f t="shared" si="5"/>
        <v>0.4465277777777777</v>
      </c>
      <c r="P25" s="89">
        <f t="shared" si="6"/>
        <v>0.5187499999999999</v>
      </c>
      <c r="Q25" s="89">
        <f t="shared" si="7"/>
        <v>0.5833333333333333</v>
      </c>
      <c r="R25" s="89">
        <f t="shared" si="8"/>
        <v>0.6284722222222221</v>
      </c>
      <c r="S25" s="89">
        <f t="shared" si="9"/>
        <v>0.6979166666666665</v>
      </c>
      <c r="T25" s="296">
        <f t="shared" si="10"/>
        <v>0.8034722222222221</v>
      </c>
      <c r="U25" s="299" t="str">
        <f t="shared" si="0"/>
        <v>-</v>
      </c>
      <c r="V25" s="265" t="s">
        <v>241</v>
      </c>
      <c r="W25" s="80"/>
      <c r="X25" s="284">
        <f t="shared" si="24"/>
        <v>16</v>
      </c>
      <c r="Y25" s="300" t="s">
        <v>317</v>
      </c>
      <c r="Z25" s="295" t="s">
        <v>31</v>
      </c>
      <c r="AA25" s="81" t="s">
        <v>241</v>
      </c>
      <c r="AB25" s="276" t="s">
        <v>241</v>
      </c>
      <c r="AC25" s="87">
        <v>1.6</v>
      </c>
      <c r="AD25" s="87">
        <v>1.6</v>
      </c>
      <c r="AE25" s="88">
        <f t="shared" si="25"/>
        <v>21.200000000000003</v>
      </c>
      <c r="AF25" s="89">
        <v>0.001388888888888889</v>
      </c>
      <c r="AG25" s="89">
        <v>0.001388888888888889</v>
      </c>
      <c r="AH25" s="296">
        <f t="shared" si="26"/>
        <v>0.024305555555555552</v>
      </c>
      <c r="AI25" s="297">
        <f t="shared" si="11"/>
        <v>0.2777777777777777</v>
      </c>
      <c r="AJ25" s="89">
        <f t="shared" si="12"/>
        <v>0.33819444444444435</v>
      </c>
      <c r="AK25" s="89">
        <f t="shared" si="13"/>
        <v>0.37847222222222215</v>
      </c>
      <c r="AL25" s="89">
        <f t="shared" si="30"/>
        <v>0.40625</v>
      </c>
      <c r="AM25" s="89">
        <f t="shared" si="29"/>
        <v>0.4583333333333333</v>
      </c>
      <c r="AN25" s="89"/>
      <c r="AO25" s="89">
        <f t="shared" si="15"/>
        <v>0.5180555555555555</v>
      </c>
      <c r="AP25" s="89">
        <f t="shared" si="16"/>
        <v>0.6006944444444444</v>
      </c>
      <c r="AQ25" s="89">
        <f t="shared" si="17"/>
        <v>0.6666666666666665</v>
      </c>
      <c r="AR25" s="89">
        <f t="shared" si="18"/>
        <v>0.7118055555555555</v>
      </c>
      <c r="AS25" s="89">
        <v>0.7763888888888888</v>
      </c>
      <c r="AT25" s="296">
        <f t="shared" si="31"/>
        <v>0.888888888888889</v>
      </c>
      <c r="AU25" s="301" t="str">
        <f t="shared" si="27"/>
        <v>-</v>
      </c>
      <c r="AV25" s="302" t="str">
        <f t="shared" si="28"/>
        <v>-</v>
      </c>
    </row>
    <row r="26" spans="1:48" ht="11.25">
      <c r="A26" s="285">
        <f t="shared" si="19"/>
        <v>17</v>
      </c>
      <c r="B26" s="303" t="s">
        <v>203</v>
      </c>
      <c r="C26" s="295" t="s">
        <v>32</v>
      </c>
      <c r="D26" s="276" t="s">
        <v>241</v>
      </c>
      <c r="E26" s="276" t="s">
        <v>241</v>
      </c>
      <c r="F26" s="87">
        <v>1.5</v>
      </c>
      <c r="G26" s="88">
        <f t="shared" si="20"/>
        <v>24.199999999999996</v>
      </c>
      <c r="H26" s="89">
        <v>0.001388888888888889</v>
      </c>
      <c r="I26" s="296">
        <f t="shared" si="21"/>
        <v>0.027083333333333324</v>
      </c>
      <c r="J26" s="297">
        <f t="shared" si="22"/>
        <v>0.20069444444444437</v>
      </c>
      <c r="K26" s="89">
        <f t="shared" si="2"/>
        <v>0.25972222222222213</v>
      </c>
      <c r="L26" s="89">
        <f t="shared" si="3"/>
        <v>0.3027777777777777</v>
      </c>
      <c r="M26" s="89">
        <f t="shared" si="23"/>
        <v>0.3465277777777777</v>
      </c>
      <c r="N26" s="89">
        <f t="shared" si="4"/>
        <v>0.37777777777777766</v>
      </c>
      <c r="O26" s="89">
        <f t="shared" si="5"/>
        <v>0.4479166666666666</v>
      </c>
      <c r="P26" s="89">
        <f t="shared" si="6"/>
        <v>0.5201388888888888</v>
      </c>
      <c r="Q26" s="89">
        <f t="shared" si="7"/>
        <v>0.5847222222222221</v>
      </c>
      <c r="R26" s="89">
        <f t="shared" si="8"/>
        <v>0.629861111111111</v>
      </c>
      <c r="S26" s="89">
        <f t="shared" si="9"/>
        <v>0.6993055555555554</v>
      </c>
      <c r="T26" s="296">
        <f t="shared" si="10"/>
        <v>0.804861111111111</v>
      </c>
      <c r="U26" s="299" t="str">
        <f t="shared" si="0"/>
        <v>-</v>
      </c>
      <c r="V26" s="265" t="s">
        <v>241</v>
      </c>
      <c r="W26" s="80"/>
      <c r="X26" s="284">
        <f t="shared" si="24"/>
        <v>17</v>
      </c>
      <c r="Y26" s="300" t="s">
        <v>319</v>
      </c>
      <c r="Z26" s="295" t="s">
        <v>202</v>
      </c>
      <c r="AA26" s="81" t="s">
        <v>241</v>
      </c>
      <c r="AB26" s="276" t="s">
        <v>241</v>
      </c>
      <c r="AC26" s="87">
        <v>1.4</v>
      </c>
      <c r="AD26" s="87">
        <v>1.4</v>
      </c>
      <c r="AE26" s="88">
        <f t="shared" si="25"/>
        <v>22.6</v>
      </c>
      <c r="AF26" s="89">
        <v>0.0020833333333333333</v>
      </c>
      <c r="AG26" s="89">
        <v>0.0020833333333333333</v>
      </c>
      <c r="AH26" s="296">
        <f t="shared" si="26"/>
        <v>0.026388888888888885</v>
      </c>
      <c r="AI26" s="297">
        <f t="shared" si="11"/>
        <v>0.279861111111111</v>
      </c>
      <c r="AJ26" s="89">
        <f t="shared" si="12"/>
        <v>0.3402777777777777</v>
      </c>
      <c r="AK26" s="89">
        <f t="shared" si="13"/>
        <v>0.3805555555555555</v>
      </c>
      <c r="AL26" s="89">
        <f t="shared" si="30"/>
        <v>0.4083333333333333</v>
      </c>
      <c r="AM26" s="89">
        <f t="shared" si="29"/>
        <v>0.46041666666666664</v>
      </c>
      <c r="AN26" s="89"/>
      <c r="AO26" s="89">
        <f t="shared" si="15"/>
        <v>0.5201388888888888</v>
      </c>
      <c r="AP26" s="89">
        <f t="shared" si="16"/>
        <v>0.6027777777777777</v>
      </c>
      <c r="AQ26" s="89">
        <f t="shared" si="17"/>
        <v>0.6687499999999998</v>
      </c>
      <c r="AR26" s="89">
        <f t="shared" si="18"/>
        <v>0.7138888888888888</v>
      </c>
      <c r="AS26" s="89">
        <v>0.7784722222222221</v>
      </c>
      <c r="AT26" s="296">
        <f t="shared" si="31"/>
        <v>0.8909722222222223</v>
      </c>
      <c r="AU26" s="301" t="str">
        <f aca="true" t="shared" si="32" ref="AU26:AV48">IF(AC26&gt;2.9,AC26/AF26/24,"-")</f>
        <v>-</v>
      </c>
      <c r="AV26" s="302" t="str">
        <f t="shared" si="32"/>
        <v>-</v>
      </c>
    </row>
    <row r="27" spans="1:48" ht="11.25">
      <c r="A27" s="285">
        <f t="shared" si="19"/>
        <v>18</v>
      </c>
      <c r="B27" s="303" t="s">
        <v>204</v>
      </c>
      <c r="C27" s="295" t="s">
        <v>32</v>
      </c>
      <c r="D27" s="276" t="s">
        <v>241</v>
      </c>
      <c r="E27" s="276" t="s">
        <v>241</v>
      </c>
      <c r="F27" s="87">
        <v>2</v>
      </c>
      <c r="G27" s="88">
        <f t="shared" si="20"/>
        <v>26.199999999999996</v>
      </c>
      <c r="H27" s="89">
        <v>0.0020833333333333333</v>
      </c>
      <c r="I27" s="296">
        <f t="shared" si="21"/>
        <v>0.029166666666666657</v>
      </c>
      <c r="J27" s="297">
        <f t="shared" si="22"/>
        <v>0.2027777777777777</v>
      </c>
      <c r="K27" s="89">
        <f t="shared" si="2"/>
        <v>0.26180555555555546</v>
      </c>
      <c r="L27" s="89">
        <f t="shared" si="3"/>
        <v>0.304861111111111</v>
      </c>
      <c r="M27" s="89">
        <f t="shared" si="23"/>
        <v>0.34861111111111104</v>
      </c>
      <c r="N27" s="89">
        <f t="shared" si="4"/>
        <v>0.379861111111111</v>
      </c>
      <c r="O27" s="89">
        <f t="shared" si="5"/>
        <v>0.4499999999999999</v>
      </c>
      <c r="P27" s="89">
        <f t="shared" si="6"/>
        <v>0.5222222222222221</v>
      </c>
      <c r="Q27" s="89">
        <f t="shared" si="7"/>
        <v>0.5868055555555555</v>
      </c>
      <c r="R27" s="89">
        <f t="shared" si="8"/>
        <v>0.6319444444444443</v>
      </c>
      <c r="S27" s="89">
        <f t="shared" si="9"/>
        <v>0.7013888888888887</v>
      </c>
      <c r="T27" s="296">
        <f t="shared" si="10"/>
        <v>0.8069444444444444</v>
      </c>
      <c r="U27" s="299" t="str">
        <f t="shared" si="0"/>
        <v>-</v>
      </c>
      <c r="V27" s="265" t="s">
        <v>241</v>
      </c>
      <c r="W27" s="80"/>
      <c r="X27" s="284">
        <f t="shared" si="24"/>
        <v>18</v>
      </c>
      <c r="Y27" s="300" t="s">
        <v>218</v>
      </c>
      <c r="Z27" s="295" t="s">
        <v>31</v>
      </c>
      <c r="AA27" s="81" t="s">
        <v>241</v>
      </c>
      <c r="AB27" s="276" t="s">
        <v>241</v>
      </c>
      <c r="AC27" s="87">
        <v>1</v>
      </c>
      <c r="AD27" s="87">
        <v>1</v>
      </c>
      <c r="AE27" s="88">
        <f t="shared" si="25"/>
        <v>23.6</v>
      </c>
      <c r="AF27" s="89">
        <v>0.001388888888888889</v>
      </c>
      <c r="AG27" s="89">
        <v>0.001388888888888889</v>
      </c>
      <c r="AH27" s="296">
        <f t="shared" si="26"/>
        <v>0.027777777777777773</v>
      </c>
      <c r="AI27" s="297">
        <f t="shared" si="11"/>
        <v>0.2812499999999999</v>
      </c>
      <c r="AJ27" s="89">
        <f t="shared" si="12"/>
        <v>0.34166666666666656</v>
      </c>
      <c r="AK27" s="89">
        <f t="shared" si="13"/>
        <v>0.38194444444444436</v>
      </c>
      <c r="AL27" s="89">
        <f t="shared" si="30"/>
        <v>0.4097222222222222</v>
      </c>
      <c r="AM27" s="89">
        <f t="shared" si="29"/>
        <v>0.4618055555555555</v>
      </c>
      <c r="AN27" s="89"/>
      <c r="AO27" s="89">
        <f t="shared" si="15"/>
        <v>0.5215277777777777</v>
      </c>
      <c r="AP27" s="89">
        <f t="shared" si="16"/>
        <v>0.6041666666666666</v>
      </c>
      <c r="AQ27" s="89">
        <f t="shared" si="17"/>
        <v>0.6701388888888887</v>
      </c>
      <c r="AR27" s="89">
        <f t="shared" si="18"/>
        <v>0.7152777777777777</v>
      </c>
      <c r="AS27" s="89">
        <v>0.779861111111111</v>
      </c>
      <c r="AT27" s="296">
        <f t="shared" si="31"/>
        <v>0.8923611111111112</v>
      </c>
      <c r="AU27" s="301" t="str">
        <f t="shared" si="32"/>
        <v>-</v>
      </c>
      <c r="AV27" s="302" t="str">
        <f t="shared" si="32"/>
        <v>-</v>
      </c>
    </row>
    <row r="28" spans="1:48" ht="11.25">
      <c r="A28" s="285">
        <f t="shared" si="19"/>
        <v>19</v>
      </c>
      <c r="B28" s="303" t="s">
        <v>194</v>
      </c>
      <c r="C28" s="295" t="s">
        <v>202</v>
      </c>
      <c r="D28" s="276" t="s">
        <v>241</v>
      </c>
      <c r="E28" s="276" t="s">
        <v>241</v>
      </c>
      <c r="F28" s="87">
        <v>3.1</v>
      </c>
      <c r="G28" s="88">
        <f t="shared" si="20"/>
        <v>29.299999999999997</v>
      </c>
      <c r="H28" s="89">
        <v>0.003472222222222222</v>
      </c>
      <c r="I28" s="296">
        <f t="shared" si="21"/>
        <v>0.03263888888888888</v>
      </c>
      <c r="J28" s="297">
        <f t="shared" si="22"/>
        <v>0.2062499999999999</v>
      </c>
      <c r="K28" s="89">
        <f t="shared" si="2"/>
        <v>0.26527777777777767</v>
      </c>
      <c r="L28" s="89">
        <f t="shared" si="3"/>
        <v>0.30833333333333324</v>
      </c>
      <c r="M28" s="89">
        <f t="shared" si="23"/>
        <v>0.35208333333333325</v>
      </c>
      <c r="N28" s="89">
        <f t="shared" si="4"/>
        <v>0.3833333333333332</v>
      </c>
      <c r="O28" s="89">
        <f t="shared" si="5"/>
        <v>0.4534722222222221</v>
      </c>
      <c r="P28" s="89">
        <f t="shared" si="6"/>
        <v>0.5256944444444444</v>
      </c>
      <c r="Q28" s="89">
        <f t="shared" si="7"/>
        <v>0.5902777777777777</v>
      </c>
      <c r="R28" s="89">
        <f t="shared" si="8"/>
        <v>0.6354166666666665</v>
      </c>
      <c r="S28" s="89">
        <f t="shared" si="9"/>
        <v>0.7048611111111109</v>
      </c>
      <c r="T28" s="296">
        <f t="shared" si="10"/>
        <v>0.8104166666666666</v>
      </c>
      <c r="U28" s="299">
        <f t="shared" si="0"/>
        <v>37.2</v>
      </c>
      <c r="V28" s="265" t="s">
        <v>241</v>
      </c>
      <c r="W28" s="80"/>
      <c r="X28" s="284">
        <f t="shared" si="24"/>
        <v>19</v>
      </c>
      <c r="Y28" s="300" t="s">
        <v>318</v>
      </c>
      <c r="Z28" s="295" t="s">
        <v>202</v>
      </c>
      <c r="AA28" s="81" t="s">
        <v>241</v>
      </c>
      <c r="AB28" s="276" t="s">
        <v>241</v>
      </c>
      <c r="AC28" s="87">
        <v>3.3</v>
      </c>
      <c r="AD28" s="87">
        <v>3.3</v>
      </c>
      <c r="AE28" s="88">
        <f t="shared" si="25"/>
        <v>26.900000000000002</v>
      </c>
      <c r="AF28" s="89">
        <v>0.003472222222222222</v>
      </c>
      <c r="AG28" s="89">
        <v>0.003472222222222222</v>
      </c>
      <c r="AH28" s="296">
        <f t="shared" si="26"/>
        <v>0.031249999999999993</v>
      </c>
      <c r="AI28" s="297">
        <f t="shared" si="11"/>
        <v>0.2847222222222221</v>
      </c>
      <c r="AJ28" s="89">
        <f t="shared" si="12"/>
        <v>0.3451388888888888</v>
      </c>
      <c r="AK28" s="89">
        <f t="shared" si="13"/>
        <v>0.3854166666666666</v>
      </c>
      <c r="AL28" s="89">
        <f t="shared" si="30"/>
        <v>0.4131944444444444</v>
      </c>
      <c r="AM28" s="89">
        <f t="shared" si="29"/>
        <v>0.46527777777777773</v>
      </c>
      <c r="AN28" s="89"/>
      <c r="AO28" s="89">
        <f t="shared" si="15"/>
        <v>0.5249999999999999</v>
      </c>
      <c r="AP28" s="89">
        <f t="shared" si="16"/>
        <v>0.6076388888888888</v>
      </c>
      <c r="AQ28" s="89">
        <f t="shared" si="17"/>
        <v>0.6736111111111109</v>
      </c>
      <c r="AR28" s="89">
        <f t="shared" si="18"/>
        <v>0.7187499999999999</v>
      </c>
      <c r="AS28" s="89">
        <v>0.7833333333333332</v>
      </c>
      <c r="AT28" s="296">
        <f t="shared" si="31"/>
        <v>0.8958333333333334</v>
      </c>
      <c r="AU28" s="301">
        <f t="shared" si="32"/>
        <v>39.6</v>
      </c>
      <c r="AV28" s="302">
        <f t="shared" si="32"/>
        <v>39.6</v>
      </c>
    </row>
    <row r="29" spans="1:48" ht="11.25">
      <c r="A29" s="285">
        <f t="shared" si="19"/>
        <v>20</v>
      </c>
      <c r="B29" s="303" t="s">
        <v>219</v>
      </c>
      <c r="C29" s="295" t="s">
        <v>31</v>
      </c>
      <c r="D29" s="276" t="s">
        <v>241</v>
      </c>
      <c r="E29" s="81" t="s">
        <v>241</v>
      </c>
      <c r="F29" s="87">
        <v>3.3</v>
      </c>
      <c r="G29" s="88">
        <f t="shared" si="20"/>
        <v>32.599999999999994</v>
      </c>
      <c r="H29" s="89">
        <v>0.003472222222222222</v>
      </c>
      <c r="I29" s="296">
        <f t="shared" si="21"/>
        <v>0.0361111111111111</v>
      </c>
      <c r="J29" s="297">
        <f t="shared" si="22"/>
        <v>0.20972222222222212</v>
      </c>
      <c r="K29" s="89">
        <f t="shared" si="2"/>
        <v>0.2687499999999999</v>
      </c>
      <c r="L29" s="89">
        <f t="shared" si="3"/>
        <v>0.31180555555555545</v>
      </c>
      <c r="M29" s="89">
        <f t="shared" si="23"/>
        <v>0.35555555555555546</v>
      </c>
      <c r="N29" s="89">
        <f t="shared" si="4"/>
        <v>0.3868055555555554</v>
      </c>
      <c r="O29" s="89">
        <f t="shared" si="5"/>
        <v>0.4569444444444443</v>
      </c>
      <c r="P29" s="89">
        <f t="shared" si="6"/>
        <v>0.5291666666666666</v>
      </c>
      <c r="Q29" s="89">
        <f t="shared" si="7"/>
        <v>0.5937499999999999</v>
      </c>
      <c r="R29" s="89">
        <f t="shared" si="8"/>
        <v>0.6388888888888887</v>
      </c>
      <c r="S29" s="89">
        <f t="shared" si="9"/>
        <v>0.7083333333333331</v>
      </c>
      <c r="T29" s="296">
        <f t="shared" si="10"/>
        <v>0.8138888888888888</v>
      </c>
      <c r="U29" s="299">
        <f t="shared" si="0"/>
        <v>39.6</v>
      </c>
      <c r="V29" s="265" t="s">
        <v>241</v>
      </c>
      <c r="W29" s="80"/>
      <c r="X29" s="284">
        <f t="shared" si="24"/>
        <v>20</v>
      </c>
      <c r="Y29" s="300" t="s">
        <v>222</v>
      </c>
      <c r="Z29" s="295" t="s">
        <v>32</v>
      </c>
      <c r="AA29" s="81" t="s">
        <v>241</v>
      </c>
      <c r="AB29" s="276" t="s">
        <v>241</v>
      </c>
      <c r="AC29" s="87">
        <v>3.1</v>
      </c>
      <c r="AD29" s="87">
        <v>3.1</v>
      </c>
      <c r="AE29" s="88">
        <f t="shared" si="25"/>
        <v>30.000000000000004</v>
      </c>
      <c r="AF29" s="89">
        <v>0.003472222222222222</v>
      </c>
      <c r="AG29" s="89">
        <v>0.003472222222222222</v>
      </c>
      <c r="AH29" s="296">
        <f t="shared" si="26"/>
        <v>0.03472222222222222</v>
      </c>
      <c r="AI29" s="297">
        <f t="shared" si="11"/>
        <v>0.2881944444444443</v>
      </c>
      <c r="AJ29" s="89">
        <f t="shared" si="12"/>
        <v>0.348611111111111</v>
      </c>
      <c r="AK29" s="89">
        <f t="shared" si="13"/>
        <v>0.3888888888888888</v>
      </c>
      <c r="AL29" s="89">
        <f t="shared" si="30"/>
        <v>0.41666666666666663</v>
      </c>
      <c r="AM29" s="89">
        <f t="shared" si="29"/>
        <v>0.46874999999999994</v>
      </c>
      <c r="AN29" s="89"/>
      <c r="AO29" s="89">
        <f t="shared" si="15"/>
        <v>0.5284722222222221</v>
      </c>
      <c r="AP29" s="89">
        <f t="shared" si="16"/>
        <v>0.611111111111111</v>
      </c>
      <c r="AQ29" s="89">
        <f t="shared" si="17"/>
        <v>0.6770833333333331</v>
      </c>
      <c r="AR29" s="89">
        <f t="shared" si="18"/>
        <v>0.7222222222222221</v>
      </c>
      <c r="AS29" s="89">
        <v>0.7868055555555554</v>
      </c>
      <c r="AT29" s="296">
        <f t="shared" si="31"/>
        <v>0.8993055555555556</v>
      </c>
      <c r="AU29" s="301">
        <f t="shared" si="32"/>
        <v>37.2</v>
      </c>
      <c r="AV29" s="302">
        <f t="shared" si="32"/>
        <v>37.2</v>
      </c>
    </row>
    <row r="30" spans="1:48" ht="11.25">
      <c r="A30" s="285">
        <f t="shared" si="19"/>
        <v>21</v>
      </c>
      <c r="B30" s="303" t="s">
        <v>220</v>
      </c>
      <c r="C30" s="295" t="s">
        <v>202</v>
      </c>
      <c r="D30" s="276" t="s">
        <v>241</v>
      </c>
      <c r="E30" s="81" t="s">
        <v>241</v>
      </c>
      <c r="F30" s="87">
        <v>1</v>
      </c>
      <c r="G30" s="88">
        <f t="shared" si="20"/>
        <v>33.599999999999994</v>
      </c>
      <c r="H30" s="89">
        <v>0.001388888888888889</v>
      </c>
      <c r="I30" s="296">
        <f t="shared" si="21"/>
        <v>0.03749999999999999</v>
      </c>
      <c r="J30" s="297">
        <f t="shared" si="22"/>
        <v>0.211111111111111</v>
      </c>
      <c r="K30" s="89">
        <f t="shared" si="2"/>
        <v>0.27013888888888876</v>
      </c>
      <c r="L30" s="89">
        <f t="shared" si="3"/>
        <v>0.31319444444444433</v>
      </c>
      <c r="M30" s="89">
        <f t="shared" si="23"/>
        <v>0.35694444444444434</v>
      </c>
      <c r="N30" s="89">
        <f t="shared" si="4"/>
        <v>0.3881944444444443</v>
      </c>
      <c r="O30" s="89">
        <f t="shared" si="5"/>
        <v>0.4583333333333332</v>
      </c>
      <c r="P30" s="89">
        <f t="shared" si="6"/>
        <v>0.5305555555555554</v>
      </c>
      <c r="Q30" s="89">
        <f t="shared" si="7"/>
        <v>0.5951388888888888</v>
      </c>
      <c r="R30" s="89">
        <f t="shared" si="8"/>
        <v>0.6402777777777776</v>
      </c>
      <c r="S30" s="89">
        <f t="shared" si="9"/>
        <v>0.709722222222222</v>
      </c>
      <c r="T30" s="296">
        <f t="shared" si="10"/>
        <v>0.8152777777777777</v>
      </c>
      <c r="U30" s="299" t="str">
        <f t="shared" si="0"/>
        <v>-</v>
      </c>
      <c r="V30" s="265">
        <v>37.2</v>
      </c>
      <c r="W30" s="80"/>
      <c r="X30" s="284">
        <f t="shared" si="24"/>
        <v>21</v>
      </c>
      <c r="Y30" s="300" t="s">
        <v>223</v>
      </c>
      <c r="Z30" s="295" t="s">
        <v>32</v>
      </c>
      <c r="AA30" s="81" t="s">
        <v>241</v>
      </c>
      <c r="AB30" s="276" t="s">
        <v>241</v>
      </c>
      <c r="AC30" s="87">
        <v>1.8</v>
      </c>
      <c r="AD30" s="87">
        <v>1.8</v>
      </c>
      <c r="AE30" s="88">
        <f t="shared" si="25"/>
        <v>31.800000000000004</v>
      </c>
      <c r="AF30" s="89">
        <v>0.0020833333333333333</v>
      </c>
      <c r="AG30" s="89">
        <v>0.0020833333333333333</v>
      </c>
      <c r="AH30" s="296">
        <f t="shared" si="26"/>
        <v>0.03680555555555555</v>
      </c>
      <c r="AI30" s="297">
        <f t="shared" si="11"/>
        <v>0.29027777777777763</v>
      </c>
      <c r="AJ30" s="89">
        <f t="shared" si="12"/>
        <v>0.3506944444444443</v>
      </c>
      <c r="AK30" s="89">
        <f t="shared" si="13"/>
        <v>0.3909722222222221</v>
      </c>
      <c r="AL30" s="89">
        <f t="shared" si="30"/>
        <v>0.41874999999999996</v>
      </c>
      <c r="AM30" s="89">
        <f t="shared" si="29"/>
        <v>0.47083333333333327</v>
      </c>
      <c r="AN30" s="89"/>
      <c r="AO30" s="89">
        <f t="shared" si="15"/>
        <v>0.5305555555555554</v>
      </c>
      <c r="AP30" s="89">
        <f t="shared" si="16"/>
        <v>0.6131944444444444</v>
      </c>
      <c r="AQ30" s="89">
        <f t="shared" si="17"/>
        <v>0.6791666666666665</v>
      </c>
      <c r="AR30" s="89">
        <f t="shared" si="18"/>
        <v>0.7243055555555554</v>
      </c>
      <c r="AS30" s="89">
        <v>0.7888888888888888</v>
      </c>
      <c r="AT30" s="296">
        <f t="shared" si="31"/>
        <v>0.9013888888888889</v>
      </c>
      <c r="AU30" s="301" t="str">
        <f t="shared" si="32"/>
        <v>-</v>
      </c>
      <c r="AV30" s="302" t="str">
        <f t="shared" si="32"/>
        <v>-</v>
      </c>
    </row>
    <row r="31" spans="1:48" ht="11.25">
      <c r="A31" s="285">
        <f t="shared" si="19"/>
        <v>22</v>
      </c>
      <c r="B31" s="303" t="s">
        <v>199</v>
      </c>
      <c r="C31" s="295" t="s">
        <v>31</v>
      </c>
      <c r="D31" s="276" t="s">
        <v>241</v>
      </c>
      <c r="E31" s="81" t="s">
        <v>241</v>
      </c>
      <c r="F31" s="87">
        <v>1.4</v>
      </c>
      <c r="G31" s="88">
        <f t="shared" si="20"/>
        <v>34.99999999999999</v>
      </c>
      <c r="H31" s="89">
        <v>0.0020833333333333333</v>
      </c>
      <c r="I31" s="296">
        <f t="shared" si="21"/>
        <v>0.039583333333333325</v>
      </c>
      <c r="J31" s="297">
        <f t="shared" si="22"/>
        <v>0.21319444444444433</v>
      </c>
      <c r="K31" s="89">
        <f t="shared" si="2"/>
        <v>0.2722222222222221</v>
      </c>
      <c r="L31" s="89">
        <f t="shared" si="3"/>
        <v>0.31527777777777766</v>
      </c>
      <c r="M31" s="89">
        <f t="shared" si="23"/>
        <v>0.35902777777777767</v>
      </c>
      <c r="N31" s="89">
        <f t="shared" si="4"/>
        <v>0.3902777777777776</v>
      </c>
      <c r="O31" s="89">
        <f t="shared" si="5"/>
        <v>0.46041666666666653</v>
      </c>
      <c r="P31" s="89">
        <f t="shared" si="6"/>
        <v>0.5326388888888888</v>
      </c>
      <c r="Q31" s="89">
        <f t="shared" si="7"/>
        <v>0.5972222222222221</v>
      </c>
      <c r="R31" s="89">
        <f t="shared" si="8"/>
        <v>0.6423611111111109</v>
      </c>
      <c r="S31" s="89">
        <f t="shared" si="9"/>
        <v>0.7118055555555554</v>
      </c>
      <c r="T31" s="296">
        <f t="shared" si="10"/>
        <v>0.817361111111111</v>
      </c>
      <c r="U31" s="299" t="str">
        <f t="shared" si="0"/>
        <v>-</v>
      </c>
      <c r="V31" s="265">
        <v>39.6</v>
      </c>
      <c r="W31" s="80"/>
      <c r="X31" s="284">
        <f t="shared" si="24"/>
        <v>22</v>
      </c>
      <c r="Y31" s="300" t="s">
        <v>193</v>
      </c>
      <c r="Z31" s="295" t="s">
        <v>31</v>
      </c>
      <c r="AA31" s="276" t="s">
        <v>241</v>
      </c>
      <c r="AB31" s="276" t="s">
        <v>241</v>
      </c>
      <c r="AC31" s="87">
        <v>1.6</v>
      </c>
      <c r="AD31" s="87">
        <v>1.6</v>
      </c>
      <c r="AE31" s="88">
        <f t="shared" si="25"/>
        <v>33.400000000000006</v>
      </c>
      <c r="AF31" s="89">
        <v>0.0020833333333333333</v>
      </c>
      <c r="AG31" s="89">
        <v>0.0020833333333333333</v>
      </c>
      <c r="AH31" s="296">
        <f t="shared" si="26"/>
        <v>0.03888888888888888</v>
      </c>
      <c r="AI31" s="297">
        <f t="shared" si="11"/>
        <v>0.29236111111111096</v>
      </c>
      <c r="AJ31" s="89">
        <f t="shared" si="12"/>
        <v>0.35277777777777763</v>
      </c>
      <c r="AK31" s="89">
        <f t="shared" si="13"/>
        <v>0.39305555555555544</v>
      </c>
      <c r="AL31" s="89">
        <f t="shared" si="30"/>
        <v>0.4208333333333333</v>
      </c>
      <c r="AM31" s="89">
        <f t="shared" si="29"/>
        <v>0.4729166666666666</v>
      </c>
      <c r="AN31" s="89"/>
      <c r="AO31" s="89">
        <f t="shared" si="15"/>
        <v>0.5326388888888888</v>
      </c>
      <c r="AP31" s="89">
        <f t="shared" si="16"/>
        <v>0.6152777777777777</v>
      </c>
      <c r="AQ31" s="89">
        <f t="shared" si="17"/>
        <v>0.6812499999999998</v>
      </c>
      <c r="AR31" s="89">
        <f t="shared" si="18"/>
        <v>0.7263888888888888</v>
      </c>
      <c r="AS31" s="89">
        <v>0.7909722222222221</v>
      </c>
      <c r="AT31" s="296">
        <f t="shared" si="31"/>
        <v>0.9034722222222222</v>
      </c>
      <c r="AU31" s="301" t="str">
        <f t="shared" si="32"/>
        <v>-</v>
      </c>
      <c r="AV31" s="302" t="str">
        <f t="shared" si="32"/>
        <v>-</v>
      </c>
    </row>
    <row r="32" spans="1:48" ht="11.25">
      <c r="A32" s="285">
        <f t="shared" si="19"/>
        <v>23</v>
      </c>
      <c r="B32" s="303" t="s">
        <v>195</v>
      </c>
      <c r="C32" s="295" t="s">
        <v>31</v>
      </c>
      <c r="D32" s="276" t="s">
        <v>241</v>
      </c>
      <c r="E32" s="81" t="s">
        <v>241</v>
      </c>
      <c r="F32" s="87">
        <v>1.6</v>
      </c>
      <c r="G32" s="88">
        <f t="shared" si="20"/>
        <v>36.599999999999994</v>
      </c>
      <c r="H32" s="89">
        <v>0.0020833333333333333</v>
      </c>
      <c r="I32" s="296">
        <f t="shared" si="21"/>
        <v>0.04166666666666666</v>
      </c>
      <c r="J32" s="297">
        <f t="shared" si="22"/>
        <v>0.21527777777777765</v>
      </c>
      <c r="K32" s="89">
        <f t="shared" si="2"/>
        <v>0.2743055555555554</v>
      </c>
      <c r="L32" s="89">
        <f t="shared" si="3"/>
        <v>0.317361111111111</v>
      </c>
      <c r="M32" s="89">
        <f t="shared" si="23"/>
        <v>0.361111111111111</v>
      </c>
      <c r="N32" s="89">
        <f t="shared" si="4"/>
        <v>0.39236111111111094</v>
      </c>
      <c r="O32" s="89">
        <f t="shared" si="5"/>
        <v>0.46249999999999986</v>
      </c>
      <c r="P32" s="89">
        <f t="shared" si="6"/>
        <v>0.5347222222222221</v>
      </c>
      <c r="Q32" s="89">
        <f t="shared" si="7"/>
        <v>0.5993055555555554</v>
      </c>
      <c r="R32" s="89">
        <f t="shared" si="8"/>
        <v>0.6444444444444443</v>
      </c>
      <c r="S32" s="89">
        <f t="shared" si="9"/>
        <v>0.7138888888888887</v>
      </c>
      <c r="T32" s="296">
        <f t="shared" si="10"/>
        <v>0.8194444444444443</v>
      </c>
      <c r="U32" s="299" t="str">
        <f t="shared" si="0"/>
        <v>-</v>
      </c>
      <c r="V32" s="265" t="s">
        <v>241</v>
      </c>
      <c r="W32" s="80"/>
      <c r="X32" s="284">
        <f t="shared" si="24"/>
        <v>23</v>
      </c>
      <c r="Y32" s="300" t="s">
        <v>224</v>
      </c>
      <c r="Z32" s="295" t="s">
        <v>31</v>
      </c>
      <c r="AA32" s="276" t="s">
        <v>241</v>
      </c>
      <c r="AB32" s="81" t="s">
        <v>241</v>
      </c>
      <c r="AC32" s="87">
        <v>1.8</v>
      </c>
      <c r="AD32" s="87">
        <v>1.8</v>
      </c>
      <c r="AE32" s="88">
        <f t="shared" si="25"/>
        <v>35.2</v>
      </c>
      <c r="AF32" s="89">
        <v>0.001388888888888889</v>
      </c>
      <c r="AG32" s="89">
        <v>0.001388888888888889</v>
      </c>
      <c r="AH32" s="296">
        <f t="shared" si="26"/>
        <v>0.04027777777777777</v>
      </c>
      <c r="AI32" s="297">
        <f t="shared" si="11"/>
        <v>0.29374999999999984</v>
      </c>
      <c r="AJ32" s="89">
        <f t="shared" si="12"/>
        <v>0.3541666666666665</v>
      </c>
      <c r="AK32" s="89">
        <f t="shared" si="13"/>
        <v>0.3944444444444443</v>
      </c>
      <c r="AL32" s="89">
        <f t="shared" si="30"/>
        <v>0.42222222222222217</v>
      </c>
      <c r="AM32" s="89">
        <f t="shared" si="29"/>
        <v>0.4743055555555555</v>
      </c>
      <c r="AN32" s="89"/>
      <c r="AO32" s="89">
        <f t="shared" si="15"/>
        <v>0.5340277777777777</v>
      </c>
      <c r="AP32" s="89">
        <f t="shared" si="16"/>
        <v>0.6166666666666666</v>
      </c>
      <c r="AQ32" s="89">
        <f t="shared" si="17"/>
        <v>0.6826388888888887</v>
      </c>
      <c r="AR32" s="89">
        <f t="shared" si="18"/>
        <v>0.7277777777777776</v>
      </c>
      <c r="AS32" s="89">
        <v>0.792361111111111</v>
      </c>
      <c r="AT32" s="296">
        <f t="shared" si="31"/>
        <v>0.9048611111111111</v>
      </c>
      <c r="AU32" s="301" t="str">
        <f t="shared" si="32"/>
        <v>-</v>
      </c>
      <c r="AV32" s="302" t="str">
        <f t="shared" si="32"/>
        <v>-</v>
      </c>
    </row>
    <row r="33" spans="1:48" ht="11.25">
      <c r="A33" s="285">
        <f t="shared" si="19"/>
        <v>24</v>
      </c>
      <c r="B33" s="303" t="s">
        <v>196</v>
      </c>
      <c r="C33" s="295" t="s">
        <v>32</v>
      </c>
      <c r="D33" s="276" t="s">
        <v>241</v>
      </c>
      <c r="E33" s="81" t="s">
        <v>241</v>
      </c>
      <c r="F33" s="87">
        <v>1.4</v>
      </c>
      <c r="G33" s="88">
        <f t="shared" si="20"/>
        <v>37.99999999999999</v>
      </c>
      <c r="H33" s="89">
        <v>0.001388888888888889</v>
      </c>
      <c r="I33" s="296">
        <f t="shared" si="21"/>
        <v>0.04305555555555555</v>
      </c>
      <c r="J33" s="297">
        <f t="shared" si="22"/>
        <v>0.21666666666666654</v>
      </c>
      <c r="K33" s="89">
        <f t="shared" si="2"/>
        <v>0.2756944444444443</v>
      </c>
      <c r="L33" s="89">
        <f t="shared" si="3"/>
        <v>0.31874999999999987</v>
      </c>
      <c r="M33" s="89">
        <f t="shared" si="23"/>
        <v>0.3624999999999999</v>
      </c>
      <c r="N33" s="89">
        <f t="shared" si="4"/>
        <v>0.3937499999999998</v>
      </c>
      <c r="O33" s="89">
        <f t="shared" si="5"/>
        <v>0.46388888888888874</v>
      </c>
      <c r="P33" s="89">
        <f t="shared" si="6"/>
        <v>0.536111111111111</v>
      </c>
      <c r="Q33" s="89">
        <f t="shared" si="7"/>
        <v>0.6006944444444443</v>
      </c>
      <c r="R33" s="89">
        <f t="shared" si="8"/>
        <v>0.6458333333333331</v>
      </c>
      <c r="S33" s="89">
        <f t="shared" si="9"/>
        <v>0.7152777777777776</v>
      </c>
      <c r="T33" s="296">
        <f t="shared" si="10"/>
        <v>0.8208333333333332</v>
      </c>
      <c r="U33" s="299" t="str">
        <f t="shared" si="0"/>
        <v>-</v>
      </c>
      <c r="V33" s="265" t="s">
        <v>241</v>
      </c>
      <c r="W33" s="80"/>
      <c r="X33" s="284">
        <f t="shared" si="24"/>
        <v>24</v>
      </c>
      <c r="Y33" s="300" t="s">
        <v>200</v>
      </c>
      <c r="Z33" s="295" t="s">
        <v>31</v>
      </c>
      <c r="AA33" s="276" t="s">
        <v>241</v>
      </c>
      <c r="AB33" s="81" t="s">
        <v>241</v>
      </c>
      <c r="AC33" s="87">
        <v>0.6</v>
      </c>
      <c r="AD33" s="87">
        <v>0.6</v>
      </c>
      <c r="AE33" s="88">
        <f t="shared" si="25"/>
        <v>35.800000000000004</v>
      </c>
      <c r="AF33" s="89">
        <v>0.0006944444444444445</v>
      </c>
      <c r="AG33" s="89">
        <v>0.0006944444444444445</v>
      </c>
      <c r="AH33" s="296">
        <f t="shared" si="26"/>
        <v>0.040972222222222215</v>
      </c>
      <c r="AI33" s="297">
        <f t="shared" si="11"/>
        <v>0.2944444444444443</v>
      </c>
      <c r="AJ33" s="89">
        <f t="shared" si="12"/>
        <v>0.35486111111111096</v>
      </c>
      <c r="AK33" s="89">
        <f t="shared" si="13"/>
        <v>0.39513888888888876</v>
      </c>
      <c r="AL33" s="89">
        <f t="shared" si="30"/>
        <v>0.4229166666666666</v>
      </c>
      <c r="AM33" s="89">
        <f t="shared" si="29"/>
        <v>0.4749999999999999</v>
      </c>
      <c r="AN33" s="89"/>
      <c r="AO33" s="89">
        <f t="shared" si="15"/>
        <v>0.5347222222222221</v>
      </c>
      <c r="AP33" s="89">
        <f t="shared" si="16"/>
        <v>0.617361111111111</v>
      </c>
      <c r="AQ33" s="89">
        <f t="shared" si="17"/>
        <v>0.6833333333333331</v>
      </c>
      <c r="AR33" s="89">
        <f t="shared" si="18"/>
        <v>0.7284722222222221</v>
      </c>
      <c r="AS33" s="89">
        <v>0.7930555555555554</v>
      </c>
      <c r="AT33" s="296">
        <f t="shared" si="31"/>
        <v>0.9055555555555556</v>
      </c>
      <c r="AU33" s="301" t="str">
        <f t="shared" si="32"/>
        <v>-</v>
      </c>
      <c r="AV33" s="302" t="str">
        <f t="shared" si="32"/>
        <v>-</v>
      </c>
    </row>
    <row r="34" spans="1:48" ht="11.25">
      <c r="A34" s="285">
        <f t="shared" si="19"/>
        <v>25</v>
      </c>
      <c r="B34" s="303" t="s">
        <v>197</v>
      </c>
      <c r="C34" s="295" t="s">
        <v>31</v>
      </c>
      <c r="D34" s="276" t="s">
        <v>241</v>
      </c>
      <c r="E34" s="81" t="s">
        <v>241</v>
      </c>
      <c r="F34" s="87">
        <v>1.8</v>
      </c>
      <c r="G34" s="88">
        <f t="shared" si="20"/>
        <v>39.79999999999999</v>
      </c>
      <c r="H34" s="89">
        <v>0.0020833333333333333</v>
      </c>
      <c r="I34" s="296">
        <f t="shared" si="21"/>
        <v>0.04513888888888888</v>
      </c>
      <c r="J34" s="297">
        <f t="shared" si="22"/>
        <v>0.21874999999999986</v>
      </c>
      <c r="K34" s="89">
        <f t="shared" si="2"/>
        <v>0.2777777777777776</v>
      </c>
      <c r="L34" s="89">
        <f t="shared" si="3"/>
        <v>0.3208333333333332</v>
      </c>
      <c r="M34" s="89">
        <f t="shared" si="23"/>
        <v>0.3645833333333332</v>
      </c>
      <c r="N34" s="89">
        <f t="shared" si="4"/>
        <v>0.39583333333333315</v>
      </c>
      <c r="O34" s="89">
        <f t="shared" si="5"/>
        <v>0.46597222222222207</v>
      </c>
      <c r="P34" s="89">
        <f t="shared" si="6"/>
        <v>0.5381944444444443</v>
      </c>
      <c r="Q34" s="89">
        <f t="shared" si="7"/>
        <v>0.6027777777777776</v>
      </c>
      <c r="R34" s="89">
        <f t="shared" si="8"/>
        <v>0.6479166666666665</v>
      </c>
      <c r="S34" s="89">
        <f t="shared" si="9"/>
        <v>0.7173611111111109</v>
      </c>
      <c r="T34" s="296">
        <f t="shared" si="10"/>
        <v>0.8229166666666665</v>
      </c>
      <c r="U34" s="299" t="str">
        <f t="shared" si="0"/>
        <v>-</v>
      </c>
      <c r="V34" s="265" t="s">
        <v>241</v>
      </c>
      <c r="W34" s="80"/>
      <c r="X34" s="284">
        <f t="shared" si="24"/>
        <v>25</v>
      </c>
      <c r="Y34" s="300" t="s">
        <v>191</v>
      </c>
      <c r="Z34" s="295" t="s">
        <v>31</v>
      </c>
      <c r="AA34" s="276" t="s">
        <v>241</v>
      </c>
      <c r="AB34" s="81" t="s">
        <v>241</v>
      </c>
      <c r="AC34" s="87">
        <v>2</v>
      </c>
      <c r="AD34" s="87">
        <v>2</v>
      </c>
      <c r="AE34" s="88">
        <f t="shared" si="25"/>
        <v>37.800000000000004</v>
      </c>
      <c r="AF34" s="89">
        <v>0.0020833333333333333</v>
      </c>
      <c r="AG34" s="89">
        <v>0.0020833333333333333</v>
      </c>
      <c r="AH34" s="296">
        <f t="shared" si="26"/>
        <v>0.04305555555555555</v>
      </c>
      <c r="AI34" s="297">
        <f t="shared" si="11"/>
        <v>0.2965277777777776</v>
      </c>
      <c r="AJ34" s="89">
        <f t="shared" si="12"/>
        <v>0.3569444444444443</v>
      </c>
      <c r="AK34" s="89">
        <f t="shared" si="13"/>
        <v>0.3972222222222221</v>
      </c>
      <c r="AL34" s="89">
        <f t="shared" si="30"/>
        <v>0.42499999999999993</v>
      </c>
      <c r="AM34" s="89">
        <f t="shared" si="29"/>
        <v>0.47708333333333325</v>
      </c>
      <c r="AN34" s="89"/>
      <c r="AO34" s="89">
        <f t="shared" si="15"/>
        <v>0.5368055555555554</v>
      </c>
      <c r="AP34" s="89">
        <f t="shared" si="16"/>
        <v>0.6194444444444444</v>
      </c>
      <c r="AQ34" s="89">
        <f t="shared" si="17"/>
        <v>0.6854166666666665</v>
      </c>
      <c r="AR34" s="89">
        <f t="shared" si="18"/>
        <v>0.7305555555555554</v>
      </c>
      <c r="AS34" s="89">
        <v>0.7951388888888887</v>
      </c>
      <c r="AT34" s="296">
        <f t="shared" si="31"/>
        <v>0.9076388888888889</v>
      </c>
      <c r="AU34" s="301" t="str">
        <f t="shared" si="32"/>
        <v>-</v>
      </c>
      <c r="AV34" s="302" t="str">
        <f t="shared" si="32"/>
        <v>-</v>
      </c>
    </row>
    <row r="35" spans="1:48" ht="11.25">
      <c r="A35" s="285">
        <f t="shared" si="19"/>
        <v>26</v>
      </c>
      <c r="B35" s="303" t="s">
        <v>322</v>
      </c>
      <c r="C35" s="295" t="s">
        <v>31</v>
      </c>
      <c r="D35" s="276" t="s">
        <v>241</v>
      </c>
      <c r="E35" s="81" t="s">
        <v>241</v>
      </c>
      <c r="F35" s="87">
        <v>0.5</v>
      </c>
      <c r="G35" s="88">
        <f t="shared" si="20"/>
        <v>40.29999999999999</v>
      </c>
      <c r="H35" s="89">
        <v>0.0006944444444444445</v>
      </c>
      <c r="I35" s="296">
        <f t="shared" si="21"/>
        <v>0.04583333333333332</v>
      </c>
      <c r="J35" s="297">
        <f t="shared" si="22"/>
        <v>0.2194444444444443</v>
      </c>
      <c r="K35" s="89">
        <f t="shared" si="2"/>
        <v>0.27847222222222207</v>
      </c>
      <c r="L35" s="89">
        <f t="shared" si="3"/>
        <v>0.32152777777777763</v>
      </c>
      <c r="M35" s="89">
        <f t="shared" si="23"/>
        <v>0.36527777777777765</v>
      </c>
      <c r="N35" s="89">
        <f t="shared" si="4"/>
        <v>0.3965277777777776</v>
      </c>
      <c r="O35" s="89">
        <f t="shared" si="5"/>
        <v>0.4666666666666665</v>
      </c>
      <c r="P35" s="89">
        <f t="shared" si="6"/>
        <v>0.5388888888888888</v>
      </c>
      <c r="Q35" s="89">
        <f t="shared" si="7"/>
        <v>0.6034722222222221</v>
      </c>
      <c r="R35" s="89">
        <f t="shared" si="8"/>
        <v>0.6486111111111109</v>
      </c>
      <c r="S35" s="89">
        <f t="shared" si="9"/>
        <v>0.7180555555555553</v>
      </c>
      <c r="T35" s="296">
        <f t="shared" si="10"/>
        <v>0.823611111111111</v>
      </c>
      <c r="U35" s="299" t="str">
        <f t="shared" si="0"/>
        <v>-</v>
      </c>
      <c r="V35" s="265" t="s">
        <v>241</v>
      </c>
      <c r="W35" s="80"/>
      <c r="X35" s="284">
        <f t="shared" si="24"/>
        <v>26</v>
      </c>
      <c r="Y35" s="300" t="s">
        <v>190</v>
      </c>
      <c r="Z35" s="295" t="s">
        <v>31</v>
      </c>
      <c r="AA35" s="276" t="s">
        <v>241</v>
      </c>
      <c r="AB35" s="81" t="s">
        <v>241</v>
      </c>
      <c r="AC35" s="87">
        <v>0.9</v>
      </c>
      <c r="AD35" s="87">
        <v>0.9</v>
      </c>
      <c r="AE35" s="88">
        <f t="shared" si="25"/>
        <v>38.7</v>
      </c>
      <c r="AF35" s="89">
        <v>0.001388888888888889</v>
      </c>
      <c r="AG35" s="89">
        <v>0.001388888888888889</v>
      </c>
      <c r="AH35" s="296">
        <f t="shared" si="26"/>
        <v>0.04444444444444444</v>
      </c>
      <c r="AI35" s="297">
        <f t="shared" si="11"/>
        <v>0.2979166666666665</v>
      </c>
      <c r="AJ35" s="89">
        <f t="shared" si="12"/>
        <v>0.35833333333333317</v>
      </c>
      <c r="AK35" s="89">
        <f t="shared" si="13"/>
        <v>0.39861111111111097</v>
      </c>
      <c r="AL35" s="89">
        <f t="shared" si="30"/>
        <v>0.4263888888888888</v>
      </c>
      <c r="AM35" s="89">
        <f t="shared" si="29"/>
        <v>0.47847222222222213</v>
      </c>
      <c r="AN35" s="89"/>
      <c r="AO35" s="89">
        <f t="shared" si="15"/>
        <v>0.5381944444444443</v>
      </c>
      <c r="AP35" s="89">
        <f t="shared" si="16"/>
        <v>0.6208333333333332</v>
      </c>
      <c r="AQ35" s="89">
        <f t="shared" si="17"/>
        <v>0.6868055555555553</v>
      </c>
      <c r="AR35" s="89">
        <f t="shared" si="18"/>
        <v>0.7319444444444443</v>
      </c>
      <c r="AS35" s="89">
        <v>0.7965277777777776</v>
      </c>
      <c r="AT35" s="296">
        <f t="shared" si="31"/>
        <v>0.9090277777777778</v>
      </c>
      <c r="AU35" s="301" t="str">
        <f t="shared" si="32"/>
        <v>-</v>
      </c>
      <c r="AV35" s="302" t="str">
        <f t="shared" si="32"/>
        <v>-</v>
      </c>
    </row>
    <row r="36" spans="1:48" ht="11.25">
      <c r="A36" s="285">
        <f t="shared" si="19"/>
        <v>27</v>
      </c>
      <c r="B36" s="303" t="s">
        <v>198</v>
      </c>
      <c r="C36" s="295" t="s">
        <v>31</v>
      </c>
      <c r="D36" s="276" t="s">
        <v>241</v>
      </c>
      <c r="E36" s="81" t="s">
        <v>241</v>
      </c>
      <c r="F36" s="87">
        <v>1.3</v>
      </c>
      <c r="G36" s="88">
        <f t="shared" si="20"/>
        <v>41.59999999999999</v>
      </c>
      <c r="H36" s="89">
        <v>0.001388888888888889</v>
      </c>
      <c r="I36" s="296">
        <f t="shared" si="21"/>
        <v>0.047222222222222214</v>
      </c>
      <c r="J36" s="297">
        <f t="shared" si="22"/>
        <v>0.2208333333333332</v>
      </c>
      <c r="K36" s="89">
        <f t="shared" si="2"/>
        <v>0.27986111111111095</v>
      </c>
      <c r="L36" s="89">
        <f t="shared" si="3"/>
        <v>0.3229166666666665</v>
      </c>
      <c r="M36" s="89">
        <f t="shared" si="23"/>
        <v>0.36666666666666653</v>
      </c>
      <c r="N36" s="89">
        <f t="shared" si="4"/>
        <v>0.3979166666666665</v>
      </c>
      <c r="O36" s="89">
        <f t="shared" si="5"/>
        <v>0.4680555555555554</v>
      </c>
      <c r="P36" s="89">
        <f t="shared" si="6"/>
        <v>0.5402777777777776</v>
      </c>
      <c r="Q36" s="89">
        <f t="shared" si="7"/>
        <v>0.604861111111111</v>
      </c>
      <c r="R36" s="89">
        <f t="shared" si="8"/>
        <v>0.6499999999999998</v>
      </c>
      <c r="S36" s="89">
        <f t="shared" si="9"/>
        <v>0.7194444444444442</v>
      </c>
      <c r="T36" s="296">
        <f t="shared" si="10"/>
        <v>0.8249999999999998</v>
      </c>
      <c r="U36" s="299" t="str">
        <f t="shared" si="0"/>
        <v>-</v>
      </c>
      <c r="V36" s="265" t="s">
        <v>241</v>
      </c>
      <c r="W36" s="80"/>
      <c r="X36" s="284">
        <f t="shared" si="24"/>
        <v>27</v>
      </c>
      <c r="Y36" s="300" t="s">
        <v>189</v>
      </c>
      <c r="Z36" s="295" t="s">
        <v>31</v>
      </c>
      <c r="AA36" s="276" t="s">
        <v>241</v>
      </c>
      <c r="AB36" s="81" t="s">
        <v>241</v>
      </c>
      <c r="AC36" s="87">
        <v>1.2</v>
      </c>
      <c r="AD36" s="87">
        <v>1.2</v>
      </c>
      <c r="AE36" s="88">
        <f t="shared" si="25"/>
        <v>39.900000000000006</v>
      </c>
      <c r="AF36" s="89">
        <v>0.001388888888888889</v>
      </c>
      <c r="AG36" s="89">
        <v>0.001388888888888889</v>
      </c>
      <c r="AH36" s="296">
        <f t="shared" si="26"/>
        <v>0.04583333333333333</v>
      </c>
      <c r="AI36" s="297">
        <f t="shared" si="11"/>
        <v>0.2993055555555554</v>
      </c>
      <c r="AJ36" s="89">
        <f t="shared" si="12"/>
        <v>0.35972222222222205</v>
      </c>
      <c r="AK36" s="89">
        <f t="shared" si="13"/>
        <v>0.39999999999999986</v>
      </c>
      <c r="AL36" s="89">
        <f t="shared" si="30"/>
        <v>0.4277777777777777</v>
      </c>
      <c r="AM36" s="89">
        <f t="shared" si="29"/>
        <v>0.479861111111111</v>
      </c>
      <c r="AN36" s="89"/>
      <c r="AO36" s="89">
        <f t="shared" si="15"/>
        <v>0.5395833333333332</v>
      </c>
      <c r="AP36" s="89">
        <f t="shared" si="16"/>
        <v>0.6222222222222221</v>
      </c>
      <c r="AQ36" s="89">
        <f t="shared" si="17"/>
        <v>0.6881944444444442</v>
      </c>
      <c r="AR36" s="89">
        <f t="shared" si="18"/>
        <v>0.7333333333333332</v>
      </c>
      <c r="AS36" s="89">
        <v>0.7979166666666665</v>
      </c>
      <c r="AT36" s="296">
        <f t="shared" si="31"/>
        <v>0.9104166666666667</v>
      </c>
      <c r="AU36" s="301" t="str">
        <f t="shared" si="32"/>
        <v>-</v>
      </c>
      <c r="AV36" s="302" t="str">
        <f t="shared" si="32"/>
        <v>-</v>
      </c>
    </row>
    <row r="37" spans="1:48" ht="11.25">
      <c r="A37" s="285">
        <f t="shared" si="19"/>
        <v>28</v>
      </c>
      <c r="B37" s="303" t="s">
        <v>314</v>
      </c>
      <c r="C37" s="295" t="s">
        <v>32</v>
      </c>
      <c r="D37" s="276" t="s">
        <v>241</v>
      </c>
      <c r="E37" s="81" t="s">
        <v>241</v>
      </c>
      <c r="F37" s="87">
        <v>3.7</v>
      </c>
      <c r="G37" s="88">
        <f t="shared" si="20"/>
        <v>45.29999999999999</v>
      </c>
      <c r="H37" s="89">
        <v>0.003472222222222222</v>
      </c>
      <c r="I37" s="296">
        <f t="shared" si="21"/>
        <v>0.05069444444444444</v>
      </c>
      <c r="J37" s="297">
        <f t="shared" si="22"/>
        <v>0.2243055555555554</v>
      </c>
      <c r="K37" s="89">
        <f t="shared" si="2"/>
        <v>0.28333333333333316</v>
      </c>
      <c r="L37" s="89">
        <f t="shared" si="3"/>
        <v>0.32638888888888873</v>
      </c>
      <c r="M37" s="89" t="s">
        <v>241</v>
      </c>
      <c r="N37" s="89">
        <f t="shared" si="4"/>
        <v>0.4013888888888887</v>
      </c>
      <c r="O37" s="89">
        <f t="shared" si="5"/>
        <v>0.4715277777777776</v>
      </c>
      <c r="P37" s="89">
        <f t="shared" si="6"/>
        <v>0.5437499999999998</v>
      </c>
      <c r="Q37" s="89">
        <f t="shared" si="7"/>
        <v>0.6083333333333332</v>
      </c>
      <c r="R37" s="89">
        <f t="shared" si="8"/>
        <v>0.653472222222222</v>
      </c>
      <c r="S37" s="89">
        <f t="shared" si="9"/>
        <v>0.7229166666666664</v>
      </c>
      <c r="T37" s="296" t="s">
        <v>241</v>
      </c>
      <c r="U37" s="299">
        <f t="shared" si="0"/>
        <v>44.400000000000006</v>
      </c>
      <c r="V37" s="265" t="s">
        <v>241</v>
      </c>
      <c r="W37" s="80"/>
      <c r="X37" s="284">
        <f t="shared" si="24"/>
        <v>28</v>
      </c>
      <c r="Y37" s="300" t="s">
        <v>225</v>
      </c>
      <c r="Z37" s="295" t="s">
        <v>31</v>
      </c>
      <c r="AA37" s="276" t="s">
        <v>241</v>
      </c>
      <c r="AB37" s="81" t="s">
        <v>241</v>
      </c>
      <c r="AC37" s="87">
        <v>1.7</v>
      </c>
      <c r="AD37" s="87">
        <v>1.7</v>
      </c>
      <c r="AE37" s="88">
        <f t="shared" si="25"/>
        <v>41.60000000000001</v>
      </c>
      <c r="AF37" s="89">
        <v>0.001388888888888889</v>
      </c>
      <c r="AG37" s="89">
        <v>0.001388888888888889</v>
      </c>
      <c r="AH37" s="296">
        <f t="shared" si="26"/>
        <v>0.04722222222222222</v>
      </c>
      <c r="AI37" s="297">
        <f t="shared" si="11"/>
        <v>0.30069444444444426</v>
      </c>
      <c r="AJ37" s="89">
        <f t="shared" si="12"/>
        <v>0.36111111111111094</v>
      </c>
      <c r="AK37" s="89">
        <f t="shared" si="13"/>
        <v>0.40138888888888874</v>
      </c>
      <c r="AL37" s="89">
        <f t="shared" si="30"/>
        <v>0.4291666666666666</v>
      </c>
      <c r="AM37" s="89">
        <f t="shared" si="29"/>
        <v>0.4812499999999999</v>
      </c>
      <c r="AN37" s="89"/>
      <c r="AO37" s="89">
        <f t="shared" si="15"/>
        <v>0.5409722222222221</v>
      </c>
      <c r="AP37" s="89">
        <f t="shared" si="16"/>
        <v>0.623611111111111</v>
      </c>
      <c r="AQ37" s="89">
        <f t="shared" si="17"/>
        <v>0.6895833333333331</v>
      </c>
      <c r="AR37" s="89">
        <f t="shared" si="18"/>
        <v>0.734722222222222</v>
      </c>
      <c r="AS37" s="89">
        <v>0.7993055555555554</v>
      </c>
      <c r="AT37" s="296">
        <f t="shared" si="31"/>
        <v>0.9118055555555555</v>
      </c>
      <c r="AU37" s="301" t="str">
        <f t="shared" si="32"/>
        <v>-</v>
      </c>
      <c r="AV37" s="302" t="str">
        <f t="shared" si="32"/>
        <v>-</v>
      </c>
    </row>
    <row r="38" spans="1:48" ht="11.25">
      <c r="A38" s="285">
        <f t="shared" si="19"/>
        <v>29</v>
      </c>
      <c r="B38" s="303" t="s">
        <v>377</v>
      </c>
      <c r="C38" s="295" t="s">
        <v>31</v>
      </c>
      <c r="D38" s="276" t="s">
        <v>356</v>
      </c>
      <c r="E38" s="81" t="s">
        <v>241</v>
      </c>
      <c r="F38" s="87">
        <v>2.1</v>
      </c>
      <c r="G38" s="88">
        <f t="shared" si="20"/>
        <v>47.39999999999999</v>
      </c>
      <c r="H38" s="89">
        <v>0.0020833333333333333</v>
      </c>
      <c r="I38" s="296">
        <f t="shared" si="21"/>
        <v>0.05277777777777777</v>
      </c>
      <c r="J38" s="297">
        <f t="shared" si="22"/>
        <v>0.22638888888888872</v>
      </c>
      <c r="K38" s="89">
        <f t="shared" si="2"/>
        <v>0.2854166666666665</v>
      </c>
      <c r="L38" s="89">
        <f t="shared" si="3"/>
        <v>0.32847222222222205</v>
      </c>
      <c r="M38" s="89" t="s">
        <v>241</v>
      </c>
      <c r="N38" s="89">
        <f t="shared" si="4"/>
        <v>0.403472222222222</v>
      </c>
      <c r="O38" s="89">
        <f t="shared" si="5"/>
        <v>0.4736111111111109</v>
      </c>
      <c r="P38" s="89">
        <f t="shared" si="6"/>
        <v>0.5458333333333332</v>
      </c>
      <c r="Q38" s="89">
        <f t="shared" si="7"/>
        <v>0.6104166666666665</v>
      </c>
      <c r="R38" s="89">
        <f t="shared" si="8"/>
        <v>0.6555555555555553</v>
      </c>
      <c r="S38" s="89">
        <f t="shared" si="9"/>
        <v>0.7249999999999998</v>
      </c>
      <c r="T38" s="296" t="s">
        <v>241</v>
      </c>
      <c r="U38" s="299" t="str">
        <f t="shared" si="0"/>
        <v>-</v>
      </c>
      <c r="V38" s="265">
        <v>44.400000000000006</v>
      </c>
      <c r="W38" s="80"/>
      <c r="X38" s="284">
        <f t="shared" si="24"/>
        <v>29</v>
      </c>
      <c r="Y38" s="300" t="s">
        <v>389</v>
      </c>
      <c r="Z38" s="295" t="s">
        <v>40</v>
      </c>
      <c r="AA38" s="81">
        <v>36</v>
      </c>
      <c r="AB38" s="81">
        <v>473</v>
      </c>
      <c r="AC38" s="87">
        <v>0.8</v>
      </c>
      <c r="AD38" s="87">
        <v>0.8</v>
      </c>
      <c r="AE38" s="88">
        <f t="shared" si="25"/>
        <v>42.400000000000006</v>
      </c>
      <c r="AF38" s="89">
        <v>0.001388888888888889</v>
      </c>
      <c r="AG38" s="89">
        <v>0.001388888888888889</v>
      </c>
      <c r="AH38" s="296">
        <f t="shared" si="26"/>
        <v>0.04861111111111111</v>
      </c>
      <c r="AI38" s="297">
        <f t="shared" si="11"/>
        <v>0.30208333333333315</v>
      </c>
      <c r="AJ38" s="89">
        <f t="shared" si="12"/>
        <v>0.3624999999999998</v>
      </c>
      <c r="AK38" s="89">
        <f t="shared" si="13"/>
        <v>0.4027777777777776</v>
      </c>
      <c r="AL38" s="89">
        <f t="shared" si="30"/>
        <v>0.43055555555555547</v>
      </c>
      <c r="AM38" s="89">
        <f t="shared" si="29"/>
        <v>0.4826388888888888</v>
      </c>
      <c r="AN38" s="89"/>
      <c r="AO38" s="89">
        <f t="shared" si="15"/>
        <v>0.542361111111111</v>
      </c>
      <c r="AP38" s="89">
        <f t="shared" si="16"/>
        <v>0.6249999999999999</v>
      </c>
      <c r="AQ38" s="89">
        <f t="shared" si="17"/>
        <v>0.690972222222222</v>
      </c>
      <c r="AR38" s="89">
        <f t="shared" si="18"/>
        <v>0.7361111111111109</v>
      </c>
      <c r="AS38" s="89">
        <v>0.8006944444444443</v>
      </c>
      <c r="AT38" s="296">
        <f t="shared" si="31"/>
        <v>0.9131944444444444</v>
      </c>
      <c r="AU38" s="301" t="str">
        <f t="shared" si="32"/>
        <v>-</v>
      </c>
      <c r="AV38" s="302" t="str">
        <f t="shared" si="32"/>
        <v>-</v>
      </c>
    </row>
    <row r="39" spans="1:48" ht="11.25">
      <c r="A39" s="285">
        <f t="shared" si="19"/>
        <v>30</v>
      </c>
      <c r="B39" s="303" t="s">
        <v>378</v>
      </c>
      <c r="C39" s="295" t="s">
        <v>31</v>
      </c>
      <c r="D39" s="81">
        <v>1006</v>
      </c>
      <c r="E39" s="81" t="s">
        <v>241</v>
      </c>
      <c r="F39" s="87">
        <v>1.9</v>
      </c>
      <c r="G39" s="88">
        <f t="shared" si="20"/>
        <v>49.29999999999999</v>
      </c>
      <c r="H39" s="89">
        <v>0.0020833333333333333</v>
      </c>
      <c r="I39" s="296">
        <f t="shared" si="21"/>
        <v>0.054861111111111104</v>
      </c>
      <c r="J39" s="297">
        <f t="shared" si="22"/>
        <v>0.22847222222222205</v>
      </c>
      <c r="K39" s="89">
        <f t="shared" si="2"/>
        <v>0.2874999999999998</v>
      </c>
      <c r="L39" s="89">
        <f t="shared" si="3"/>
        <v>0.3305555555555554</v>
      </c>
      <c r="M39" s="89" t="s">
        <v>241</v>
      </c>
      <c r="N39" s="89">
        <f t="shared" si="4"/>
        <v>0.40555555555555534</v>
      </c>
      <c r="O39" s="89">
        <f t="shared" si="5"/>
        <v>0.47569444444444425</v>
      </c>
      <c r="P39" s="89">
        <f t="shared" si="6"/>
        <v>0.5479166666666665</v>
      </c>
      <c r="Q39" s="89">
        <f t="shared" si="7"/>
        <v>0.6124999999999998</v>
      </c>
      <c r="R39" s="89">
        <f t="shared" si="8"/>
        <v>0.6576388888888887</v>
      </c>
      <c r="S39" s="89">
        <f t="shared" si="9"/>
        <v>0.7270833333333331</v>
      </c>
      <c r="T39" s="296" t="s">
        <v>241</v>
      </c>
      <c r="U39" s="299" t="str">
        <f t="shared" si="0"/>
        <v>-</v>
      </c>
      <c r="V39" s="265" t="s">
        <v>241</v>
      </c>
      <c r="W39" s="80"/>
      <c r="X39" s="284">
        <f t="shared" si="24"/>
        <v>30</v>
      </c>
      <c r="Y39" s="300" t="s">
        <v>376</v>
      </c>
      <c r="Z39" s="295" t="s">
        <v>40</v>
      </c>
      <c r="AA39" s="81">
        <v>38</v>
      </c>
      <c r="AB39" s="81">
        <v>473</v>
      </c>
      <c r="AC39" s="87">
        <v>1.2</v>
      </c>
      <c r="AD39" s="87">
        <v>1.2</v>
      </c>
      <c r="AE39" s="88">
        <f t="shared" si="25"/>
        <v>43.60000000000001</v>
      </c>
      <c r="AF39" s="89">
        <v>0.001388888888888889</v>
      </c>
      <c r="AG39" s="89">
        <v>0.001388888888888889</v>
      </c>
      <c r="AH39" s="296">
        <f t="shared" si="26"/>
        <v>0.05</v>
      </c>
      <c r="AI39" s="297">
        <f t="shared" si="11"/>
        <v>0.30347222222222203</v>
      </c>
      <c r="AJ39" s="89">
        <f t="shared" si="12"/>
        <v>0.3638888888888887</v>
      </c>
      <c r="AK39" s="89">
        <f t="shared" si="13"/>
        <v>0.4041666666666665</v>
      </c>
      <c r="AL39" s="89">
        <f t="shared" si="30"/>
        <v>0.43194444444444435</v>
      </c>
      <c r="AM39" s="89">
        <f t="shared" si="29"/>
        <v>0.48402777777777767</v>
      </c>
      <c r="AN39" s="89"/>
      <c r="AO39" s="89">
        <f t="shared" si="15"/>
        <v>0.5437499999999998</v>
      </c>
      <c r="AP39" s="89">
        <f t="shared" si="16"/>
        <v>0.6263888888888888</v>
      </c>
      <c r="AQ39" s="89">
        <f t="shared" si="17"/>
        <v>0.6923611111111109</v>
      </c>
      <c r="AR39" s="89">
        <f t="shared" si="18"/>
        <v>0.7374999999999998</v>
      </c>
      <c r="AS39" s="89">
        <v>0.8020833333333331</v>
      </c>
      <c r="AT39" s="296">
        <f t="shared" si="31"/>
        <v>0.9145833333333333</v>
      </c>
      <c r="AU39" s="301" t="str">
        <f t="shared" si="32"/>
        <v>-</v>
      </c>
      <c r="AV39" s="302" t="str">
        <f t="shared" si="32"/>
        <v>-</v>
      </c>
    </row>
    <row r="40" spans="1:48" ht="11.25">
      <c r="A40" s="285">
        <f t="shared" si="19"/>
        <v>31</v>
      </c>
      <c r="B40" s="303" t="s">
        <v>379</v>
      </c>
      <c r="C40" s="295" t="s">
        <v>32</v>
      </c>
      <c r="D40" s="276" t="s">
        <v>357</v>
      </c>
      <c r="E40" s="81" t="s">
        <v>241</v>
      </c>
      <c r="F40" s="87">
        <v>0.9</v>
      </c>
      <c r="G40" s="88">
        <f t="shared" si="20"/>
        <v>50.19999999999999</v>
      </c>
      <c r="H40" s="89">
        <v>0.001388888888888889</v>
      </c>
      <c r="I40" s="296">
        <f t="shared" si="21"/>
        <v>0.056249999999999994</v>
      </c>
      <c r="J40" s="297">
        <f t="shared" si="22"/>
        <v>0.22986111111111093</v>
      </c>
      <c r="K40" s="89">
        <f t="shared" si="2"/>
        <v>0.2888888888888887</v>
      </c>
      <c r="L40" s="89">
        <f t="shared" si="3"/>
        <v>0.33194444444444426</v>
      </c>
      <c r="M40" s="89" t="s">
        <v>241</v>
      </c>
      <c r="N40" s="89">
        <f t="shared" si="4"/>
        <v>0.4069444444444442</v>
      </c>
      <c r="O40" s="89">
        <f t="shared" si="5"/>
        <v>0.47708333333333314</v>
      </c>
      <c r="P40" s="89">
        <f t="shared" si="6"/>
        <v>0.5493055555555554</v>
      </c>
      <c r="Q40" s="89">
        <f t="shared" si="7"/>
        <v>0.6138888888888887</v>
      </c>
      <c r="R40" s="89">
        <f t="shared" si="8"/>
        <v>0.6590277777777775</v>
      </c>
      <c r="S40" s="89">
        <f t="shared" si="9"/>
        <v>0.728472222222222</v>
      </c>
      <c r="T40" s="296" t="s">
        <v>241</v>
      </c>
      <c r="U40" s="299" t="str">
        <f t="shared" si="0"/>
        <v>-</v>
      </c>
      <c r="V40" s="265" t="s">
        <v>241</v>
      </c>
      <c r="W40" s="80"/>
      <c r="X40" s="284">
        <f t="shared" si="24"/>
        <v>31</v>
      </c>
      <c r="Y40" s="300" t="s">
        <v>390</v>
      </c>
      <c r="Z40" s="295" t="s">
        <v>40</v>
      </c>
      <c r="AA40" s="81">
        <v>40</v>
      </c>
      <c r="AB40" s="81">
        <v>473</v>
      </c>
      <c r="AC40" s="87">
        <v>2.2</v>
      </c>
      <c r="AD40" s="87">
        <v>2.2</v>
      </c>
      <c r="AE40" s="88">
        <f t="shared" si="25"/>
        <v>45.80000000000001</v>
      </c>
      <c r="AF40" s="89">
        <v>0.0020833333333333333</v>
      </c>
      <c r="AG40" s="89">
        <v>0.0020833333333333333</v>
      </c>
      <c r="AH40" s="296">
        <f t="shared" si="26"/>
        <v>0.052083333333333336</v>
      </c>
      <c r="AI40" s="297">
        <f t="shared" si="11"/>
        <v>0.30555555555555536</v>
      </c>
      <c r="AJ40" s="89">
        <f t="shared" si="12"/>
        <v>0.36597222222222203</v>
      </c>
      <c r="AK40" s="89">
        <f t="shared" si="13"/>
        <v>0.40624999999999983</v>
      </c>
      <c r="AL40" s="89">
        <f t="shared" si="30"/>
        <v>0.4340277777777777</v>
      </c>
      <c r="AM40" s="89">
        <f t="shared" si="29"/>
        <v>0.486111111111111</v>
      </c>
      <c r="AN40" s="89"/>
      <c r="AO40" s="89">
        <f t="shared" si="15"/>
        <v>0.5458333333333332</v>
      </c>
      <c r="AP40" s="89">
        <f t="shared" si="16"/>
        <v>0.6284722222222221</v>
      </c>
      <c r="AQ40" s="89">
        <f t="shared" si="17"/>
        <v>0.6944444444444442</v>
      </c>
      <c r="AR40" s="89">
        <f t="shared" si="18"/>
        <v>0.7395833333333331</v>
      </c>
      <c r="AS40" s="89">
        <v>0.8041666666666665</v>
      </c>
      <c r="AT40" s="296">
        <f t="shared" si="31"/>
        <v>0.9166666666666666</v>
      </c>
      <c r="AU40" s="301" t="str">
        <f t="shared" si="32"/>
        <v>-</v>
      </c>
      <c r="AV40" s="302" t="str">
        <f t="shared" si="32"/>
        <v>-</v>
      </c>
    </row>
    <row r="41" spans="1:48" ht="11.25">
      <c r="A41" s="285">
        <f t="shared" si="19"/>
        <v>32</v>
      </c>
      <c r="B41" s="303" t="s">
        <v>380</v>
      </c>
      <c r="C41" s="295" t="s">
        <v>32</v>
      </c>
      <c r="D41" s="276" t="s">
        <v>358</v>
      </c>
      <c r="E41" s="81" t="s">
        <v>241</v>
      </c>
      <c r="F41" s="87">
        <v>1.4</v>
      </c>
      <c r="G41" s="88">
        <f t="shared" si="20"/>
        <v>51.59999999999999</v>
      </c>
      <c r="H41" s="89">
        <v>0.0020833333333333333</v>
      </c>
      <c r="I41" s="296">
        <f t="shared" si="21"/>
        <v>0.05833333333333333</v>
      </c>
      <c r="J41" s="297">
        <f t="shared" si="22"/>
        <v>0.23194444444444426</v>
      </c>
      <c r="K41" s="89">
        <f t="shared" si="2"/>
        <v>0.290972222222222</v>
      </c>
      <c r="L41" s="89">
        <f t="shared" si="3"/>
        <v>0.3340277777777776</v>
      </c>
      <c r="M41" s="89" t="s">
        <v>241</v>
      </c>
      <c r="N41" s="89">
        <f t="shared" si="4"/>
        <v>0.40902777777777755</v>
      </c>
      <c r="O41" s="89">
        <f t="shared" si="5"/>
        <v>0.47916666666666646</v>
      </c>
      <c r="P41" s="89">
        <f t="shared" si="6"/>
        <v>0.5513888888888887</v>
      </c>
      <c r="Q41" s="89">
        <f t="shared" si="7"/>
        <v>0.615972222222222</v>
      </c>
      <c r="R41" s="89">
        <f t="shared" si="8"/>
        <v>0.6611111111111109</v>
      </c>
      <c r="S41" s="89">
        <f t="shared" si="9"/>
        <v>0.7305555555555553</v>
      </c>
      <c r="T41" s="296" t="s">
        <v>241</v>
      </c>
      <c r="U41" s="299" t="str">
        <f t="shared" si="0"/>
        <v>-</v>
      </c>
      <c r="V41" s="265" t="s">
        <v>241</v>
      </c>
      <c r="W41" s="80"/>
      <c r="X41" s="284">
        <f t="shared" si="24"/>
        <v>32</v>
      </c>
      <c r="Y41" s="300" t="s">
        <v>374</v>
      </c>
      <c r="Z41" s="295" t="s">
        <v>40</v>
      </c>
      <c r="AA41" s="81">
        <v>42</v>
      </c>
      <c r="AB41" s="81">
        <v>473</v>
      </c>
      <c r="AC41" s="87">
        <v>0.9</v>
      </c>
      <c r="AD41" s="87">
        <v>0.9</v>
      </c>
      <c r="AE41" s="88">
        <f t="shared" si="25"/>
        <v>46.70000000000001</v>
      </c>
      <c r="AF41" s="89">
        <v>0.001388888888888889</v>
      </c>
      <c r="AG41" s="89">
        <v>0.001388888888888889</v>
      </c>
      <c r="AH41" s="296">
        <f t="shared" si="26"/>
        <v>0.05347222222222223</v>
      </c>
      <c r="AI41" s="297">
        <f t="shared" si="11"/>
        <v>0.30694444444444424</v>
      </c>
      <c r="AJ41" s="89">
        <f t="shared" si="12"/>
        <v>0.3673611111111109</v>
      </c>
      <c r="AK41" s="89">
        <f t="shared" si="13"/>
        <v>0.4076388888888887</v>
      </c>
      <c r="AL41" s="89">
        <f t="shared" si="30"/>
        <v>0.43541666666666656</v>
      </c>
      <c r="AM41" s="89">
        <f t="shared" si="29"/>
        <v>0.4874999999999999</v>
      </c>
      <c r="AN41" s="89"/>
      <c r="AO41" s="89">
        <f t="shared" si="15"/>
        <v>0.547222222222222</v>
      </c>
      <c r="AP41" s="89">
        <f t="shared" si="16"/>
        <v>0.629861111111111</v>
      </c>
      <c r="AQ41" s="89">
        <f t="shared" si="17"/>
        <v>0.6958333333333331</v>
      </c>
      <c r="AR41" s="89">
        <f t="shared" si="18"/>
        <v>0.740972222222222</v>
      </c>
      <c r="AS41" s="89">
        <v>0.8055555555555554</v>
      </c>
      <c r="AT41" s="296">
        <f t="shared" si="31"/>
        <v>0.9180555555555555</v>
      </c>
      <c r="AU41" s="301" t="str">
        <f t="shared" si="32"/>
        <v>-</v>
      </c>
      <c r="AV41" s="302" t="str">
        <f t="shared" si="32"/>
        <v>-</v>
      </c>
    </row>
    <row r="42" spans="1:48" ht="11.25">
      <c r="A42" s="285">
        <f t="shared" si="19"/>
        <v>33</v>
      </c>
      <c r="B42" s="304" t="s">
        <v>395</v>
      </c>
      <c r="C42" s="295" t="s">
        <v>31</v>
      </c>
      <c r="D42" s="276" t="s">
        <v>359</v>
      </c>
      <c r="E42" s="81" t="s">
        <v>241</v>
      </c>
      <c r="F42" s="87">
        <v>0.5</v>
      </c>
      <c r="G42" s="88">
        <f t="shared" si="20"/>
        <v>52.09999999999999</v>
      </c>
      <c r="H42" s="89">
        <v>0.001388888888888889</v>
      </c>
      <c r="I42" s="296">
        <f t="shared" si="21"/>
        <v>0.05972222222222222</v>
      </c>
      <c r="J42" s="297">
        <f t="shared" si="22"/>
        <v>0.23333333333333314</v>
      </c>
      <c r="K42" s="89">
        <f t="shared" si="2"/>
        <v>0.2923611111111109</v>
      </c>
      <c r="L42" s="89">
        <f t="shared" si="3"/>
        <v>0.3354166666666665</v>
      </c>
      <c r="M42" s="89" t="s">
        <v>241</v>
      </c>
      <c r="N42" s="89">
        <f t="shared" si="4"/>
        <v>0.41041666666666643</v>
      </c>
      <c r="O42" s="89">
        <f t="shared" si="5"/>
        <v>0.48055555555555535</v>
      </c>
      <c r="P42" s="89">
        <f t="shared" si="6"/>
        <v>0.5527777777777776</v>
      </c>
      <c r="Q42" s="89">
        <f t="shared" si="7"/>
        <v>0.6173611111111109</v>
      </c>
      <c r="R42" s="89">
        <f t="shared" si="8"/>
        <v>0.6624999999999998</v>
      </c>
      <c r="S42" s="89">
        <f t="shared" si="9"/>
        <v>0.7319444444444442</v>
      </c>
      <c r="T42" s="296" t="s">
        <v>241</v>
      </c>
      <c r="U42" s="299" t="str">
        <f t="shared" si="0"/>
        <v>-</v>
      </c>
      <c r="V42" s="265" t="s">
        <v>241</v>
      </c>
      <c r="W42" s="80"/>
      <c r="X42" s="284">
        <f t="shared" si="24"/>
        <v>33</v>
      </c>
      <c r="Y42" s="300" t="s">
        <v>391</v>
      </c>
      <c r="Z42" s="295" t="s">
        <v>40</v>
      </c>
      <c r="AA42" s="81">
        <v>44</v>
      </c>
      <c r="AB42" s="81">
        <v>473</v>
      </c>
      <c r="AC42" s="87">
        <v>1.7</v>
      </c>
      <c r="AD42" s="87">
        <v>1.7</v>
      </c>
      <c r="AE42" s="88">
        <f t="shared" si="25"/>
        <v>48.40000000000001</v>
      </c>
      <c r="AF42" s="89">
        <v>0.0020833333333333333</v>
      </c>
      <c r="AG42" s="89">
        <v>0.0020833333333333333</v>
      </c>
      <c r="AH42" s="296">
        <f t="shared" si="26"/>
        <v>0.05555555555555556</v>
      </c>
      <c r="AI42" s="297">
        <f t="shared" si="11"/>
        <v>0.30902777777777757</v>
      </c>
      <c r="AJ42" s="89">
        <f t="shared" si="12"/>
        <v>0.36944444444444424</v>
      </c>
      <c r="AK42" s="89">
        <f t="shared" si="13"/>
        <v>0.40972222222222204</v>
      </c>
      <c r="AL42" s="89">
        <f t="shared" si="30"/>
        <v>0.4374999999999999</v>
      </c>
      <c r="AM42" s="89">
        <f t="shared" si="29"/>
        <v>0.4895833333333332</v>
      </c>
      <c r="AN42" s="89"/>
      <c r="AO42" s="89">
        <f t="shared" si="15"/>
        <v>0.5493055555555554</v>
      </c>
      <c r="AP42" s="89">
        <f t="shared" si="16"/>
        <v>0.6319444444444443</v>
      </c>
      <c r="AQ42" s="89">
        <f t="shared" si="17"/>
        <v>0.6979166666666664</v>
      </c>
      <c r="AR42" s="89">
        <f t="shared" si="18"/>
        <v>0.7430555555555554</v>
      </c>
      <c r="AS42" s="89">
        <v>0.8076388888888887</v>
      </c>
      <c r="AT42" s="296">
        <f t="shared" si="31"/>
        <v>0.9201388888888888</v>
      </c>
      <c r="AU42" s="301" t="str">
        <f t="shared" si="32"/>
        <v>-</v>
      </c>
      <c r="AV42" s="302" t="str">
        <f t="shared" si="32"/>
        <v>-</v>
      </c>
    </row>
    <row r="43" spans="1:48" ht="11.25">
      <c r="A43" s="285">
        <f t="shared" si="19"/>
        <v>34</v>
      </c>
      <c r="B43" s="303" t="s">
        <v>381</v>
      </c>
      <c r="C43" s="295" t="s">
        <v>31</v>
      </c>
      <c r="D43" s="276" t="s">
        <v>360</v>
      </c>
      <c r="E43" s="81" t="s">
        <v>241</v>
      </c>
      <c r="F43" s="87">
        <v>2</v>
      </c>
      <c r="G43" s="88">
        <f t="shared" si="20"/>
        <v>54.09999999999999</v>
      </c>
      <c r="H43" s="89">
        <v>0.002777777777777778</v>
      </c>
      <c r="I43" s="296">
        <f t="shared" si="21"/>
        <v>0.06249999999999999</v>
      </c>
      <c r="J43" s="297">
        <f t="shared" si="22"/>
        <v>0.2361111111111109</v>
      </c>
      <c r="K43" s="89">
        <f t="shared" si="2"/>
        <v>0.2951388888888887</v>
      </c>
      <c r="L43" s="89">
        <f t="shared" si="3"/>
        <v>0.33819444444444424</v>
      </c>
      <c r="M43" s="89" t="s">
        <v>241</v>
      </c>
      <c r="N43" s="89">
        <f t="shared" si="4"/>
        <v>0.4131944444444442</v>
      </c>
      <c r="O43" s="89">
        <f t="shared" si="5"/>
        <v>0.4833333333333331</v>
      </c>
      <c r="P43" s="89">
        <f t="shared" si="6"/>
        <v>0.5555555555555554</v>
      </c>
      <c r="Q43" s="89">
        <f t="shared" si="7"/>
        <v>0.6201388888888887</v>
      </c>
      <c r="R43" s="89">
        <f t="shared" si="8"/>
        <v>0.6652777777777775</v>
      </c>
      <c r="S43" s="89">
        <f t="shared" si="9"/>
        <v>0.7347222222222219</v>
      </c>
      <c r="T43" s="296" t="s">
        <v>241</v>
      </c>
      <c r="U43" s="299" t="str">
        <f t="shared" si="0"/>
        <v>-</v>
      </c>
      <c r="V43" s="265" t="s">
        <v>241</v>
      </c>
      <c r="W43" s="80"/>
      <c r="X43" s="284">
        <f t="shared" si="24"/>
        <v>34</v>
      </c>
      <c r="Y43" s="300" t="s">
        <v>392</v>
      </c>
      <c r="Z43" s="295" t="s">
        <v>40</v>
      </c>
      <c r="AA43" s="81">
        <v>46</v>
      </c>
      <c r="AB43" s="81">
        <v>473</v>
      </c>
      <c r="AC43" s="87">
        <v>1.7</v>
      </c>
      <c r="AD43" s="87">
        <v>1.7</v>
      </c>
      <c r="AE43" s="88">
        <f t="shared" si="25"/>
        <v>50.100000000000016</v>
      </c>
      <c r="AF43" s="89">
        <v>0.0020833333333333333</v>
      </c>
      <c r="AG43" s="89">
        <v>0.0020833333333333333</v>
      </c>
      <c r="AH43" s="296">
        <f t="shared" si="26"/>
        <v>0.05763888888888889</v>
      </c>
      <c r="AI43" s="297">
        <f t="shared" si="11"/>
        <v>0.3111111111111109</v>
      </c>
      <c r="AJ43" s="89">
        <f t="shared" si="12"/>
        <v>0.37152777777777757</v>
      </c>
      <c r="AK43" s="89">
        <f t="shared" si="13"/>
        <v>0.41180555555555537</v>
      </c>
      <c r="AL43" s="89">
        <f t="shared" si="30"/>
        <v>0.4395833333333332</v>
      </c>
      <c r="AM43" s="89">
        <f t="shared" si="29"/>
        <v>0.49166666666666653</v>
      </c>
      <c r="AN43" s="89"/>
      <c r="AO43" s="89">
        <f t="shared" si="15"/>
        <v>0.5513888888888887</v>
      </c>
      <c r="AP43" s="89">
        <f t="shared" si="16"/>
        <v>0.6340277777777776</v>
      </c>
      <c r="AQ43" s="89">
        <f t="shared" si="17"/>
        <v>0.6999999999999997</v>
      </c>
      <c r="AR43" s="89">
        <f t="shared" si="18"/>
        <v>0.7451388888888887</v>
      </c>
      <c r="AS43" s="89">
        <v>0.809722222222222</v>
      </c>
      <c r="AT43" s="296">
        <f t="shared" si="31"/>
        <v>0.9222222222222222</v>
      </c>
      <c r="AU43" s="301" t="str">
        <f t="shared" si="32"/>
        <v>-</v>
      </c>
      <c r="AV43" s="302" t="str">
        <f t="shared" si="32"/>
        <v>-</v>
      </c>
    </row>
    <row r="44" spans="1:48" ht="11.25">
      <c r="A44" s="285">
        <f t="shared" si="19"/>
        <v>35</v>
      </c>
      <c r="B44" s="303" t="s">
        <v>382</v>
      </c>
      <c r="C44" s="295" t="s">
        <v>31</v>
      </c>
      <c r="D44" s="81">
        <v>1458</v>
      </c>
      <c r="E44" s="81" t="s">
        <v>241</v>
      </c>
      <c r="F44" s="87">
        <v>0.6</v>
      </c>
      <c r="G44" s="88">
        <f t="shared" si="20"/>
        <v>54.69999999999999</v>
      </c>
      <c r="H44" s="89">
        <v>0.001388888888888889</v>
      </c>
      <c r="I44" s="296">
        <f t="shared" si="21"/>
        <v>0.06388888888888888</v>
      </c>
      <c r="J44" s="297">
        <f t="shared" si="22"/>
        <v>0.2374999999999998</v>
      </c>
      <c r="K44" s="89">
        <f t="shared" si="2"/>
        <v>0.29652777777777756</v>
      </c>
      <c r="L44" s="89">
        <f t="shared" si="3"/>
        <v>0.3395833333333331</v>
      </c>
      <c r="M44" s="89" t="s">
        <v>241</v>
      </c>
      <c r="N44" s="89">
        <f t="shared" si="4"/>
        <v>0.4145833333333331</v>
      </c>
      <c r="O44" s="89">
        <f t="shared" si="5"/>
        <v>0.484722222222222</v>
      </c>
      <c r="P44" s="89">
        <f t="shared" si="6"/>
        <v>0.5569444444444442</v>
      </c>
      <c r="Q44" s="89">
        <f t="shared" si="7"/>
        <v>0.6215277777777776</v>
      </c>
      <c r="R44" s="89">
        <f t="shared" si="8"/>
        <v>0.6666666666666664</v>
      </c>
      <c r="S44" s="89">
        <f t="shared" si="9"/>
        <v>0.7361111111111108</v>
      </c>
      <c r="T44" s="296" t="s">
        <v>241</v>
      </c>
      <c r="U44" s="299" t="str">
        <f t="shared" si="0"/>
        <v>-</v>
      </c>
      <c r="V44" s="265" t="s">
        <v>241</v>
      </c>
      <c r="W44" s="80"/>
      <c r="X44" s="284">
        <f t="shared" si="24"/>
        <v>35</v>
      </c>
      <c r="Y44" s="300" t="s">
        <v>371</v>
      </c>
      <c r="Z44" s="295" t="s">
        <v>202</v>
      </c>
      <c r="AA44" s="276" t="s">
        <v>347</v>
      </c>
      <c r="AB44" s="276" t="s">
        <v>241</v>
      </c>
      <c r="AC44" s="87">
        <v>3.2</v>
      </c>
      <c r="AD44" s="87">
        <v>3.2</v>
      </c>
      <c r="AE44" s="88">
        <f t="shared" si="25"/>
        <v>53.30000000000002</v>
      </c>
      <c r="AF44" s="89">
        <v>0.003472222222222222</v>
      </c>
      <c r="AG44" s="89">
        <v>0.003472222222222222</v>
      </c>
      <c r="AH44" s="296">
        <f>AF44+AH43</f>
        <v>0.061111111111111116</v>
      </c>
      <c r="AI44" s="297">
        <f t="shared" si="11"/>
        <v>0.3145833333333331</v>
      </c>
      <c r="AJ44" s="89">
        <f t="shared" si="12"/>
        <v>0.3749999999999998</v>
      </c>
      <c r="AK44" s="89">
        <f t="shared" si="13"/>
        <v>0.4152777777777776</v>
      </c>
      <c r="AL44" s="89">
        <f t="shared" si="30"/>
        <v>0.4430555555555554</v>
      </c>
      <c r="AM44" s="89">
        <f t="shared" si="29"/>
        <v>0.49513888888888874</v>
      </c>
      <c r="AN44" s="89"/>
      <c r="AO44" s="89">
        <f t="shared" si="15"/>
        <v>0.5548611111111109</v>
      </c>
      <c r="AP44" s="89">
        <f t="shared" si="16"/>
        <v>0.6374999999999998</v>
      </c>
      <c r="AQ44" s="89">
        <f t="shared" si="17"/>
        <v>0.7034722222222219</v>
      </c>
      <c r="AR44" s="89">
        <f t="shared" si="18"/>
        <v>0.7486111111111109</v>
      </c>
      <c r="AS44" s="89">
        <v>0.8131944444444442</v>
      </c>
      <c r="AT44" s="296">
        <f t="shared" si="31"/>
        <v>0.9256944444444444</v>
      </c>
      <c r="AU44" s="301">
        <f t="shared" si="32"/>
        <v>38.400000000000006</v>
      </c>
      <c r="AV44" s="302">
        <f t="shared" si="32"/>
        <v>38.400000000000006</v>
      </c>
    </row>
    <row r="45" spans="1:48" ht="12" thickBot="1">
      <c r="A45" s="285">
        <f t="shared" si="19"/>
        <v>36</v>
      </c>
      <c r="B45" s="305" t="s">
        <v>383</v>
      </c>
      <c r="C45" s="306" t="s">
        <v>31</v>
      </c>
      <c r="D45" s="307">
        <v>1599</v>
      </c>
      <c r="E45" s="307" t="s">
        <v>241</v>
      </c>
      <c r="F45" s="308">
        <v>1.5</v>
      </c>
      <c r="G45" s="309">
        <f t="shared" si="20"/>
        <v>56.19999999999999</v>
      </c>
      <c r="H45" s="310">
        <v>0.0020833333333333333</v>
      </c>
      <c r="I45" s="311">
        <f t="shared" si="21"/>
        <v>0.06597222222222222</v>
      </c>
      <c r="J45" s="312">
        <f t="shared" si="22"/>
        <v>0.23958333333333312</v>
      </c>
      <c r="K45" s="310">
        <f t="shared" si="2"/>
        <v>0.2986111111111109</v>
      </c>
      <c r="L45" s="310">
        <f t="shared" si="3"/>
        <v>0.34166666666666645</v>
      </c>
      <c r="M45" s="310" t="s">
        <v>241</v>
      </c>
      <c r="N45" s="310">
        <f t="shared" si="4"/>
        <v>0.4166666666666664</v>
      </c>
      <c r="O45" s="310">
        <f t="shared" si="5"/>
        <v>0.4868055555555553</v>
      </c>
      <c r="P45" s="310">
        <f t="shared" si="6"/>
        <v>0.5590277777777776</v>
      </c>
      <c r="Q45" s="310">
        <f t="shared" si="7"/>
        <v>0.6236111111111109</v>
      </c>
      <c r="R45" s="310">
        <f t="shared" si="8"/>
        <v>0.6687499999999997</v>
      </c>
      <c r="S45" s="310">
        <f t="shared" si="9"/>
        <v>0.7381944444444442</v>
      </c>
      <c r="T45" s="311" t="s">
        <v>241</v>
      </c>
      <c r="U45" s="313" t="str">
        <f t="shared" si="0"/>
        <v>-</v>
      </c>
      <c r="V45" s="265">
        <v>23.25</v>
      </c>
      <c r="W45" s="80"/>
      <c r="X45" s="284">
        <f t="shared" si="24"/>
        <v>36</v>
      </c>
      <c r="Y45" s="300" t="s">
        <v>370</v>
      </c>
      <c r="Z45" s="295" t="s">
        <v>202</v>
      </c>
      <c r="AA45" s="276" t="s">
        <v>347</v>
      </c>
      <c r="AB45" s="276" t="s">
        <v>241</v>
      </c>
      <c r="AC45" s="87">
        <v>1.3</v>
      </c>
      <c r="AD45" s="87">
        <v>1.3</v>
      </c>
      <c r="AE45" s="88">
        <f t="shared" si="25"/>
        <v>54.600000000000016</v>
      </c>
      <c r="AF45" s="89">
        <v>0.0020833333333333333</v>
      </c>
      <c r="AG45" s="89">
        <v>0.0020833333333333333</v>
      </c>
      <c r="AH45" s="296">
        <f>AF45+AH44</f>
        <v>0.06319444444444446</v>
      </c>
      <c r="AI45" s="297">
        <f t="shared" si="11"/>
        <v>0.31666666666666643</v>
      </c>
      <c r="AJ45" s="89">
        <f t="shared" si="12"/>
        <v>0.3770833333333331</v>
      </c>
      <c r="AK45" s="89">
        <f t="shared" si="13"/>
        <v>0.4173611111111109</v>
      </c>
      <c r="AL45" s="89">
        <f t="shared" si="30"/>
        <v>0.44513888888888875</v>
      </c>
      <c r="AM45" s="89">
        <f t="shared" si="29"/>
        <v>0.49722222222222207</v>
      </c>
      <c r="AN45" s="89"/>
      <c r="AO45" s="89">
        <f t="shared" si="15"/>
        <v>0.5569444444444442</v>
      </c>
      <c r="AP45" s="89">
        <f t="shared" si="16"/>
        <v>0.6395833333333332</v>
      </c>
      <c r="AQ45" s="89">
        <f t="shared" si="17"/>
        <v>0.7055555555555553</v>
      </c>
      <c r="AR45" s="89">
        <f t="shared" si="18"/>
        <v>0.7506944444444442</v>
      </c>
      <c r="AS45" s="89">
        <v>0.8152777777777775</v>
      </c>
      <c r="AT45" s="296">
        <f t="shared" si="31"/>
        <v>0.9277777777777777</v>
      </c>
      <c r="AU45" s="301" t="str">
        <f t="shared" si="32"/>
        <v>-</v>
      </c>
      <c r="AV45" s="302" t="str">
        <f t="shared" si="32"/>
        <v>-</v>
      </c>
    </row>
    <row r="46" spans="2:48" ht="11.25">
      <c r="B46" s="80"/>
      <c r="C46" s="93"/>
      <c r="D46" s="93"/>
      <c r="E46" s="93"/>
      <c r="F46" s="94"/>
      <c r="G46" s="95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7"/>
      <c r="V46" s="91" t="s">
        <v>241</v>
      </c>
      <c r="W46" s="80"/>
      <c r="X46" s="284">
        <f t="shared" si="24"/>
        <v>37</v>
      </c>
      <c r="Y46" s="300" t="s">
        <v>369</v>
      </c>
      <c r="Z46" s="295" t="s">
        <v>202</v>
      </c>
      <c r="AA46" s="276" t="s">
        <v>347</v>
      </c>
      <c r="AB46" s="276" t="s">
        <v>241</v>
      </c>
      <c r="AC46" s="87">
        <v>0.5</v>
      </c>
      <c r="AD46" s="87">
        <v>0.5</v>
      </c>
      <c r="AE46" s="88">
        <f t="shared" si="25"/>
        <v>55.100000000000016</v>
      </c>
      <c r="AF46" s="89">
        <v>0.0006944444444444445</v>
      </c>
      <c r="AG46" s="89">
        <v>0.0006944444444444445</v>
      </c>
      <c r="AH46" s="296">
        <f>AF46+AH45</f>
        <v>0.0638888888888889</v>
      </c>
      <c r="AI46" s="297">
        <f t="shared" si="11"/>
        <v>0.31736111111111087</v>
      </c>
      <c r="AJ46" s="89">
        <f t="shared" si="12"/>
        <v>0.37777777777777755</v>
      </c>
      <c r="AK46" s="89">
        <f t="shared" si="13"/>
        <v>0.41805555555555535</v>
      </c>
      <c r="AL46" s="89">
        <f t="shared" si="30"/>
        <v>0.4458333333333332</v>
      </c>
      <c r="AM46" s="89">
        <f t="shared" si="29"/>
        <v>0.4979166666666665</v>
      </c>
      <c r="AN46" s="89"/>
      <c r="AO46" s="89">
        <f t="shared" si="15"/>
        <v>0.5576388888888887</v>
      </c>
      <c r="AP46" s="89">
        <f t="shared" si="16"/>
        <v>0.6402777777777776</v>
      </c>
      <c r="AQ46" s="89">
        <f t="shared" si="17"/>
        <v>0.7062499999999997</v>
      </c>
      <c r="AR46" s="89">
        <f t="shared" si="18"/>
        <v>0.7513888888888887</v>
      </c>
      <c r="AS46" s="89">
        <v>0.815972222222222</v>
      </c>
      <c r="AT46" s="296">
        <f t="shared" si="31"/>
        <v>0.9284722222222221</v>
      </c>
      <c r="AU46" s="301" t="str">
        <f t="shared" si="32"/>
        <v>-</v>
      </c>
      <c r="AV46" s="302" t="str">
        <f t="shared" si="32"/>
        <v>-</v>
      </c>
    </row>
    <row r="47" spans="2:48" ht="11.25">
      <c r="B47" s="80"/>
      <c r="C47" s="93"/>
      <c r="D47" s="93"/>
      <c r="E47" s="93"/>
      <c r="F47" s="94"/>
      <c r="G47" s="95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7"/>
      <c r="V47" s="97"/>
      <c r="W47" s="80"/>
      <c r="X47" s="284">
        <f t="shared" si="24"/>
        <v>38</v>
      </c>
      <c r="Y47" s="300" t="s">
        <v>393</v>
      </c>
      <c r="Z47" s="295" t="s">
        <v>202</v>
      </c>
      <c r="AA47" s="276" t="s">
        <v>347</v>
      </c>
      <c r="AB47" s="276" t="s">
        <v>241</v>
      </c>
      <c r="AC47" s="87">
        <v>0.3</v>
      </c>
      <c r="AD47" s="87">
        <v>0.3</v>
      </c>
      <c r="AE47" s="88">
        <f t="shared" si="25"/>
        <v>55.40000000000001</v>
      </c>
      <c r="AF47" s="89">
        <v>0.0006944444444444445</v>
      </c>
      <c r="AG47" s="89">
        <v>0.0006944444444444445</v>
      </c>
      <c r="AH47" s="296">
        <f>AF47+AH46</f>
        <v>0.06458333333333334</v>
      </c>
      <c r="AI47" s="297">
        <f t="shared" si="11"/>
        <v>0.3180555555555553</v>
      </c>
      <c r="AJ47" s="89">
        <f t="shared" si="12"/>
        <v>0.378472222222222</v>
      </c>
      <c r="AK47" s="89">
        <f t="shared" si="13"/>
        <v>0.4187499999999998</v>
      </c>
      <c r="AL47" s="89">
        <f t="shared" si="30"/>
        <v>0.44652777777777763</v>
      </c>
      <c r="AM47" s="89">
        <f t="shared" si="29"/>
        <v>0.49861111111111095</v>
      </c>
      <c r="AN47" s="89"/>
      <c r="AO47" s="89">
        <f t="shared" si="15"/>
        <v>0.5583333333333331</v>
      </c>
      <c r="AP47" s="89">
        <f t="shared" si="16"/>
        <v>0.640972222222222</v>
      </c>
      <c r="AQ47" s="89">
        <f t="shared" si="17"/>
        <v>0.7069444444444442</v>
      </c>
      <c r="AR47" s="89">
        <f t="shared" si="18"/>
        <v>0.7520833333333331</v>
      </c>
      <c r="AS47" s="89">
        <v>0.8166666666666664</v>
      </c>
      <c r="AT47" s="296">
        <f t="shared" si="31"/>
        <v>0.9291666666666666</v>
      </c>
      <c r="AU47" s="301" t="str">
        <f t="shared" si="32"/>
        <v>-</v>
      </c>
      <c r="AV47" s="302" t="str">
        <f t="shared" si="32"/>
        <v>-</v>
      </c>
    </row>
    <row r="48" spans="22:48" ht="12" thickBot="1">
      <c r="V48" s="97"/>
      <c r="W48" s="80"/>
      <c r="X48" s="314">
        <f t="shared" si="24"/>
        <v>39</v>
      </c>
      <c r="Y48" s="315" t="s">
        <v>342</v>
      </c>
      <c r="Z48" s="306" t="s">
        <v>258</v>
      </c>
      <c r="AA48" s="316" t="s">
        <v>241</v>
      </c>
      <c r="AB48" s="316" t="s">
        <v>241</v>
      </c>
      <c r="AC48" s="308">
        <v>0.8</v>
      </c>
      <c r="AD48" s="308">
        <v>0.8</v>
      </c>
      <c r="AE48" s="309">
        <f t="shared" si="25"/>
        <v>56.20000000000001</v>
      </c>
      <c r="AF48" s="310">
        <v>0.001388888888888889</v>
      </c>
      <c r="AG48" s="310">
        <v>0.001388888888888889</v>
      </c>
      <c r="AH48" s="311">
        <f>AF48+AH47</f>
        <v>0.06597222222222222</v>
      </c>
      <c r="AI48" s="312">
        <f t="shared" si="11"/>
        <v>0.3194444444444442</v>
      </c>
      <c r="AJ48" s="310">
        <f t="shared" si="12"/>
        <v>0.37986111111111087</v>
      </c>
      <c r="AK48" s="310">
        <f t="shared" si="13"/>
        <v>0.4201388888888887</v>
      </c>
      <c r="AL48" s="310">
        <f t="shared" si="30"/>
        <v>0.4479166666666665</v>
      </c>
      <c r="AM48" s="310">
        <f t="shared" si="29"/>
        <v>0.49999999999999983</v>
      </c>
      <c r="AN48" s="310"/>
      <c r="AO48" s="310">
        <f t="shared" si="15"/>
        <v>0.559722222222222</v>
      </c>
      <c r="AP48" s="310">
        <f t="shared" si="16"/>
        <v>0.6423611111111109</v>
      </c>
      <c r="AQ48" s="310">
        <f t="shared" si="17"/>
        <v>0.708333333333333</v>
      </c>
      <c r="AR48" s="310">
        <v>0.753472222222222</v>
      </c>
      <c r="AS48" s="310">
        <v>0.8180555555555553</v>
      </c>
      <c r="AT48" s="311">
        <f t="shared" si="31"/>
        <v>0.9305555555555555</v>
      </c>
      <c r="AU48" s="317" t="str">
        <f t="shared" si="32"/>
        <v>-</v>
      </c>
      <c r="AV48" s="318" t="str">
        <f t="shared" si="32"/>
        <v>-</v>
      </c>
    </row>
    <row r="49" spans="22:48" ht="11.25">
      <c r="V49" s="97"/>
      <c r="W49" s="80"/>
      <c r="X49" s="269"/>
      <c r="Y49" s="275"/>
      <c r="Z49" s="93"/>
      <c r="AA49" s="93"/>
      <c r="AB49" s="93"/>
      <c r="AC49" s="94"/>
      <c r="AD49" s="94"/>
      <c r="AE49" s="95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270"/>
      <c r="AV49" s="270"/>
    </row>
    <row r="50" spans="2:27" ht="10.5">
      <c r="B50" s="78" t="s">
        <v>34</v>
      </c>
      <c r="X50" s="78" t="s">
        <v>34</v>
      </c>
      <c r="Y50" s="79"/>
      <c r="Z50" s="79"/>
      <c r="AA50" s="79"/>
    </row>
    <row r="51" spans="24:27" ht="6" customHeight="1">
      <c r="X51" s="78"/>
      <c r="Y51" s="79"/>
      <c r="Z51" s="79"/>
      <c r="AA51" s="79"/>
    </row>
    <row r="52" spans="2:27" ht="10.5">
      <c r="B52" s="78" t="s">
        <v>0</v>
      </c>
      <c r="X52" s="78" t="s">
        <v>0</v>
      </c>
      <c r="Y52" s="79"/>
      <c r="Z52" s="79"/>
      <c r="AA52" s="79"/>
    </row>
    <row r="53" spans="2:40" ht="10.5">
      <c r="B53" s="78" t="s">
        <v>90</v>
      </c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X53" s="78" t="s">
        <v>90</v>
      </c>
      <c r="Y53" s="79"/>
      <c r="Z53" s="79"/>
      <c r="AA53" s="79"/>
      <c r="AF53" s="98"/>
      <c r="AG53" s="98"/>
      <c r="AH53" s="98"/>
      <c r="AI53" s="98"/>
      <c r="AJ53" s="98"/>
      <c r="AK53" s="98"/>
      <c r="AL53" s="98"/>
      <c r="AM53" s="98"/>
      <c r="AN53" s="98"/>
    </row>
    <row r="54" spans="2:40" ht="10.5">
      <c r="B54" s="78" t="s">
        <v>337</v>
      </c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X54" s="78" t="s">
        <v>337</v>
      </c>
      <c r="Y54" s="79"/>
      <c r="Z54" s="79"/>
      <c r="AA54" s="79"/>
      <c r="AF54" s="98"/>
      <c r="AG54" s="98"/>
      <c r="AH54" s="98"/>
      <c r="AI54" s="98"/>
      <c r="AJ54" s="98"/>
      <c r="AK54" s="98"/>
      <c r="AL54" s="98"/>
      <c r="AM54" s="98"/>
      <c r="AN54" s="98"/>
    </row>
    <row r="55" spans="2:30" ht="10.5">
      <c r="B55" s="78" t="s">
        <v>343</v>
      </c>
      <c r="G55" s="99"/>
      <c r="H55" s="99"/>
      <c r="X55" s="78" t="s">
        <v>343</v>
      </c>
      <c r="Y55" s="79"/>
      <c r="Z55" s="79"/>
      <c r="AA55" s="79"/>
      <c r="AC55" s="99"/>
      <c r="AD55" s="99"/>
    </row>
    <row r="56" spans="2:40" ht="10.5">
      <c r="B56" s="336" t="s">
        <v>271</v>
      </c>
      <c r="C56" s="336"/>
      <c r="D56" s="336"/>
      <c r="E56" s="336"/>
      <c r="F56" s="336"/>
      <c r="G56" s="336"/>
      <c r="H56" s="336"/>
      <c r="I56" s="336"/>
      <c r="J56" s="336"/>
      <c r="K56" s="336"/>
      <c r="L56" s="336"/>
      <c r="M56" s="336"/>
      <c r="N56" s="336"/>
      <c r="O56" s="336"/>
      <c r="P56" s="336"/>
      <c r="Q56" s="336"/>
      <c r="R56" s="336"/>
      <c r="W56" s="80"/>
      <c r="X56" s="336" t="s">
        <v>271</v>
      </c>
      <c r="Y56" s="336"/>
      <c r="Z56" s="336"/>
      <c r="AA56" s="336"/>
      <c r="AB56" s="336"/>
      <c r="AC56" s="336"/>
      <c r="AD56" s="336"/>
      <c r="AE56" s="336"/>
      <c r="AF56" s="336"/>
      <c r="AG56" s="336"/>
      <c r="AH56" s="336"/>
      <c r="AI56" s="336"/>
      <c r="AJ56" s="336"/>
      <c r="AK56" s="336"/>
      <c r="AL56" s="336"/>
      <c r="AM56" s="336"/>
      <c r="AN56" s="336"/>
    </row>
    <row r="57" spans="23:24" ht="10.5">
      <c r="W57" s="80"/>
      <c r="X57" s="269"/>
    </row>
    <row r="58" spans="23:24" ht="5.25" customHeight="1">
      <c r="W58" s="80"/>
      <c r="X58" s="269"/>
    </row>
  </sheetData>
  <sheetProtection/>
  <mergeCells count="27">
    <mergeCell ref="AG7:AG9"/>
    <mergeCell ref="AH7:AH9"/>
    <mergeCell ref="AU7:AU9"/>
    <mergeCell ref="AV7:AV9"/>
    <mergeCell ref="B56:R56"/>
    <mergeCell ref="AA7:AA9"/>
    <mergeCell ref="AB7:AB9"/>
    <mergeCell ref="AC7:AC9"/>
    <mergeCell ref="AD7:AD9"/>
    <mergeCell ref="AE7:AE9"/>
    <mergeCell ref="AF7:AF9"/>
    <mergeCell ref="H7:H9"/>
    <mergeCell ref="I7:I9"/>
    <mergeCell ref="U7:U9"/>
    <mergeCell ref="V7:V9"/>
    <mergeCell ref="X7:X9"/>
    <mergeCell ref="Z7:Z9"/>
    <mergeCell ref="X56:AN56"/>
    <mergeCell ref="Z3:AK3"/>
    <mergeCell ref="C5:G5"/>
    <mergeCell ref="Z5:AD5"/>
    <mergeCell ref="A7:A9"/>
    <mergeCell ref="C7:C9"/>
    <mergeCell ref="D7:D9"/>
    <mergeCell ref="E7:E9"/>
    <mergeCell ref="F7:F9"/>
    <mergeCell ref="G7:G9"/>
  </mergeCells>
  <printOptions/>
  <pageMargins left="0" right="0" top="0" bottom="0" header="0" footer="0"/>
  <pageSetup fitToHeight="1" fitToWidth="1" horizontalDpi="600" verticalDpi="600" orientation="landscape" paperSize="9" scale="4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60"/>
  <sheetViews>
    <sheetView tabSelected="1" zoomScalePageLayoutView="0" workbookViewId="0" topLeftCell="A31">
      <selection activeCell="P62" sqref="P62"/>
    </sheetView>
  </sheetViews>
  <sheetFormatPr defaultColWidth="9.140625" defaultRowHeight="12.75"/>
  <cols>
    <col min="1" max="1" width="3.57421875" style="79" customWidth="1"/>
    <col min="2" max="2" width="52.140625" style="78" customWidth="1"/>
    <col min="3" max="3" width="4.421875" style="79" customWidth="1"/>
    <col min="4" max="4" width="5.57421875" style="79" customWidth="1"/>
    <col min="5" max="5" width="4.28125" style="79" customWidth="1"/>
    <col min="6" max="8" width="5.7109375" style="78" customWidth="1"/>
    <col min="9" max="9" width="6.00390625" style="78" customWidth="1"/>
    <col min="10" max="20" width="5.57421875" style="78" customWidth="1"/>
    <col min="21" max="21" width="5.7109375" style="79" customWidth="1"/>
    <col min="22" max="22" width="5.7109375" style="79" hidden="1" customWidth="1"/>
    <col min="23" max="23" width="0.9921875" style="78" customWidth="1"/>
    <col min="24" max="24" width="4.140625" style="267" customWidth="1"/>
    <col min="25" max="25" width="51.28125" style="78" customWidth="1"/>
    <col min="26" max="27" width="6.140625" style="78" customWidth="1"/>
    <col min="28" max="28" width="7.7109375" style="78" customWidth="1"/>
    <col min="29" max="29" width="6.421875" style="78" customWidth="1"/>
    <col min="30" max="30" width="9.8515625" style="78" customWidth="1"/>
    <col min="31" max="31" width="5.8515625" style="78" bestFit="1" customWidth="1"/>
    <col min="32" max="32" width="8.421875" style="78" customWidth="1"/>
    <col min="33" max="33" width="7.00390625" style="78" customWidth="1"/>
    <col min="34" max="34" width="6.421875" style="78" customWidth="1"/>
    <col min="35" max="39" width="6.00390625" style="78" customWidth="1"/>
    <col min="40" max="40" width="6.00390625" style="78" hidden="1" customWidth="1"/>
    <col min="41" max="47" width="6.00390625" style="78" customWidth="1"/>
    <col min="48" max="48" width="5.140625" style="78" customWidth="1"/>
    <col min="49" max="49" width="5.57421875" style="78" customWidth="1"/>
    <col min="50" max="16384" width="9.140625" style="78" customWidth="1"/>
  </cols>
  <sheetData>
    <row r="2" spans="2:25" s="287" customFormat="1" ht="10.5">
      <c r="B2" s="287" t="s">
        <v>361</v>
      </c>
      <c r="C2" s="79"/>
      <c r="E2" s="79"/>
      <c r="W2" s="288"/>
      <c r="X2" s="288"/>
      <c r="Y2" s="287" t="s">
        <v>361</v>
      </c>
    </row>
    <row r="3" spans="2:37" s="287" customFormat="1" ht="10.5">
      <c r="B3" s="287" t="s">
        <v>362</v>
      </c>
      <c r="C3" s="79"/>
      <c r="E3" s="79"/>
      <c r="W3" s="288"/>
      <c r="X3" s="288"/>
      <c r="Y3" s="287" t="s">
        <v>362</v>
      </c>
      <c r="Z3" s="349"/>
      <c r="AA3" s="349"/>
      <c r="AB3" s="349"/>
      <c r="AC3" s="349"/>
      <c r="AD3" s="349"/>
      <c r="AE3" s="349"/>
      <c r="AF3" s="349"/>
      <c r="AG3" s="349"/>
      <c r="AH3" s="349"/>
      <c r="AI3" s="349"/>
      <c r="AJ3" s="349"/>
      <c r="AK3" s="349"/>
    </row>
    <row r="4" spans="2:25" s="287" customFormat="1" ht="10.5">
      <c r="B4" s="287" t="s">
        <v>363</v>
      </c>
      <c r="C4" s="79"/>
      <c r="E4" s="79"/>
      <c r="W4" s="288"/>
      <c r="X4" s="288"/>
      <c r="Y4" s="287" t="s">
        <v>363</v>
      </c>
    </row>
    <row r="5" spans="2:41" s="287" customFormat="1" ht="9.75" customHeight="1">
      <c r="B5" s="287" t="s">
        <v>364</v>
      </c>
      <c r="C5" s="349"/>
      <c r="D5" s="349"/>
      <c r="E5" s="349"/>
      <c r="F5" s="349"/>
      <c r="G5" s="349"/>
      <c r="W5" s="288"/>
      <c r="X5" s="288"/>
      <c r="Y5" s="287" t="s">
        <v>364</v>
      </c>
      <c r="Z5" s="349"/>
      <c r="AA5" s="349"/>
      <c r="AB5" s="349"/>
      <c r="AC5" s="349"/>
      <c r="AD5" s="349"/>
      <c r="AO5" s="289"/>
    </row>
    <row r="6" spans="23:41" s="271" customFormat="1" ht="9.75" customHeight="1" thickBot="1">
      <c r="W6" s="272"/>
      <c r="X6" s="272"/>
      <c r="AO6" s="273"/>
    </row>
    <row r="7" spans="1:49" s="79" customFormat="1" ht="9" customHeight="1">
      <c r="A7" s="350" t="s">
        <v>339</v>
      </c>
      <c r="B7" s="279" t="s">
        <v>19</v>
      </c>
      <c r="C7" s="351" t="s">
        <v>33</v>
      </c>
      <c r="D7" s="353" t="s">
        <v>344</v>
      </c>
      <c r="E7" s="353" t="s">
        <v>345</v>
      </c>
      <c r="F7" s="354" t="s">
        <v>207</v>
      </c>
      <c r="G7" s="354" t="s">
        <v>21</v>
      </c>
      <c r="H7" s="354" t="s">
        <v>22</v>
      </c>
      <c r="I7" s="355" t="s">
        <v>23</v>
      </c>
      <c r="J7" s="290" t="s">
        <v>1</v>
      </c>
      <c r="K7" s="277" t="s">
        <v>310</v>
      </c>
      <c r="L7" s="277" t="s">
        <v>310</v>
      </c>
      <c r="M7" s="277" t="s">
        <v>1</v>
      </c>
      <c r="N7" s="277" t="s">
        <v>1</v>
      </c>
      <c r="O7" s="277" t="s">
        <v>310</v>
      </c>
      <c r="P7" s="277" t="s">
        <v>310</v>
      </c>
      <c r="Q7" s="277" t="s">
        <v>310</v>
      </c>
      <c r="R7" s="277" t="s">
        <v>1</v>
      </c>
      <c r="S7" s="277" t="s">
        <v>1</v>
      </c>
      <c r="T7" s="291" t="s">
        <v>1</v>
      </c>
      <c r="U7" s="357" t="s">
        <v>217</v>
      </c>
      <c r="V7" s="359" t="s">
        <v>210</v>
      </c>
      <c r="W7" s="93"/>
      <c r="X7" s="360" t="s">
        <v>339</v>
      </c>
      <c r="Y7" s="280" t="s">
        <v>19</v>
      </c>
      <c r="Z7" s="362" t="s">
        <v>33</v>
      </c>
      <c r="AA7" s="353" t="s">
        <v>344</v>
      </c>
      <c r="AB7" s="353" t="s">
        <v>345</v>
      </c>
      <c r="AC7" s="353" t="s">
        <v>207</v>
      </c>
      <c r="AD7" s="353" t="s">
        <v>396</v>
      </c>
      <c r="AE7" s="353" t="s">
        <v>21</v>
      </c>
      <c r="AF7" s="353" t="s">
        <v>22</v>
      </c>
      <c r="AG7" s="353" t="s">
        <v>397</v>
      </c>
      <c r="AH7" s="365" t="s">
        <v>23</v>
      </c>
      <c r="AI7" s="290" t="s">
        <v>1</v>
      </c>
      <c r="AJ7" s="277" t="s">
        <v>310</v>
      </c>
      <c r="AK7" s="277" t="s">
        <v>310</v>
      </c>
      <c r="AL7" s="277" t="s">
        <v>1</v>
      </c>
      <c r="AM7" s="277" t="s">
        <v>1</v>
      </c>
      <c r="AN7" s="277"/>
      <c r="AO7" s="277" t="s">
        <v>310</v>
      </c>
      <c r="AP7" s="277" t="s">
        <v>310</v>
      </c>
      <c r="AQ7" s="277" t="s">
        <v>1</v>
      </c>
      <c r="AR7" s="277" t="s">
        <v>398</v>
      </c>
      <c r="AS7" s="277" t="s">
        <v>400</v>
      </c>
      <c r="AT7" s="277" t="s">
        <v>1</v>
      </c>
      <c r="AU7" s="291" t="s">
        <v>1</v>
      </c>
      <c r="AV7" s="368" t="s">
        <v>29</v>
      </c>
      <c r="AW7" s="355" t="s">
        <v>341</v>
      </c>
    </row>
    <row r="8" spans="1:49" ht="10.5">
      <c r="A8" s="350"/>
      <c r="B8" s="281" t="s">
        <v>2</v>
      </c>
      <c r="C8" s="352"/>
      <c r="D8" s="339"/>
      <c r="E8" s="339"/>
      <c r="F8" s="343"/>
      <c r="G8" s="343"/>
      <c r="H8" s="343"/>
      <c r="I8" s="356"/>
      <c r="J8" s="282" t="s">
        <v>4</v>
      </c>
      <c r="K8" s="106" t="s">
        <v>4</v>
      </c>
      <c r="L8" s="106" t="s">
        <v>4</v>
      </c>
      <c r="M8" s="106" t="s">
        <v>4</v>
      </c>
      <c r="N8" s="106" t="s">
        <v>4</v>
      </c>
      <c r="O8" s="106" t="s">
        <v>4</v>
      </c>
      <c r="P8" s="106" t="s">
        <v>4</v>
      </c>
      <c r="Q8" s="58" t="s">
        <v>4</v>
      </c>
      <c r="R8" s="58" t="s">
        <v>4</v>
      </c>
      <c r="S8" s="58" t="s">
        <v>4</v>
      </c>
      <c r="T8" s="292" t="s">
        <v>4</v>
      </c>
      <c r="U8" s="358"/>
      <c r="V8" s="359"/>
      <c r="W8" s="80"/>
      <c r="X8" s="361"/>
      <c r="Y8" s="285" t="s">
        <v>2</v>
      </c>
      <c r="Z8" s="363"/>
      <c r="AA8" s="339"/>
      <c r="AB8" s="339"/>
      <c r="AC8" s="339"/>
      <c r="AD8" s="339"/>
      <c r="AE8" s="339"/>
      <c r="AF8" s="339"/>
      <c r="AG8" s="339"/>
      <c r="AH8" s="366"/>
      <c r="AI8" s="293" t="s">
        <v>4</v>
      </c>
      <c r="AJ8" s="58" t="s">
        <v>4</v>
      </c>
      <c r="AK8" s="58" t="s">
        <v>4</v>
      </c>
      <c r="AL8" s="58" t="s">
        <v>4</v>
      </c>
      <c r="AM8" s="58" t="s">
        <v>4</v>
      </c>
      <c r="AN8" s="58"/>
      <c r="AO8" s="58" t="s">
        <v>4</v>
      </c>
      <c r="AP8" s="58" t="s">
        <v>4</v>
      </c>
      <c r="AQ8" s="58" t="s">
        <v>4</v>
      </c>
      <c r="AR8" s="58" t="s">
        <v>4</v>
      </c>
      <c r="AS8" s="58" t="s">
        <v>4</v>
      </c>
      <c r="AT8" s="58" t="s">
        <v>4</v>
      </c>
      <c r="AU8" s="292" t="s">
        <v>4</v>
      </c>
      <c r="AV8" s="369"/>
      <c r="AW8" s="356"/>
    </row>
    <row r="9" spans="1:49" s="85" customFormat="1" ht="30" customHeight="1">
      <c r="A9" s="350"/>
      <c r="B9" s="286" t="s">
        <v>5</v>
      </c>
      <c r="C9" s="352"/>
      <c r="D9" s="340"/>
      <c r="E9" s="340"/>
      <c r="F9" s="343"/>
      <c r="G9" s="343"/>
      <c r="H9" s="343"/>
      <c r="I9" s="356"/>
      <c r="J9" s="282" t="s">
        <v>208</v>
      </c>
      <c r="K9" s="106" t="s">
        <v>209</v>
      </c>
      <c r="L9" s="106" t="s">
        <v>232</v>
      </c>
      <c r="M9" s="106" t="s">
        <v>233</v>
      </c>
      <c r="N9" s="106" t="s">
        <v>212</v>
      </c>
      <c r="O9" s="106" t="s">
        <v>213</v>
      </c>
      <c r="P9" s="106" t="s">
        <v>214</v>
      </c>
      <c r="Q9" s="106" t="s">
        <v>215</v>
      </c>
      <c r="R9" s="106" t="s">
        <v>234</v>
      </c>
      <c r="S9" s="106" t="s">
        <v>235</v>
      </c>
      <c r="T9" s="283" t="s">
        <v>236</v>
      </c>
      <c r="U9" s="358"/>
      <c r="V9" s="359"/>
      <c r="W9" s="84"/>
      <c r="X9" s="361"/>
      <c r="Y9" s="278" t="s">
        <v>5</v>
      </c>
      <c r="Z9" s="364"/>
      <c r="AA9" s="340"/>
      <c r="AB9" s="340"/>
      <c r="AC9" s="340"/>
      <c r="AD9" s="340"/>
      <c r="AE9" s="340"/>
      <c r="AF9" s="340"/>
      <c r="AG9" s="340"/>
      <c r="AH9" s="367"/>
      <c r="AI9" s="282" t="s">
        <v>237</v>
      </c>
      <c r="AJ9" s="106" t="s">
        <v>238</v>
      </c>
      <c r="AK9" s="106" t="s">
        <v>239</v>
      </c>
      <c r="AL9" s="106" t="s">
        <v>283</v>
      </c>
      <c r="AM9" s="106" t="s">
        <v>284</v>
      </c>
      <c r="AN9" s="106"/>
      <c r="AO9" s="106" t="s">
        <v>311</v>
      </c>
      <c r="AP9" s="106" t="s">
        <v>312</v>
      </c>
      <c r="AQ9" s="106" t="s">
        <v>325</v>
      </c>
      <c r="AR9" s="106" t="s">
        <v>326</v>
      </c>
      <c r="AS9" s="106" t="s">
        <v>327</v>
      </c>
      <c r="AT9" s="106" t="s">
        <v>328</v>
      </c>
      <c r="AU9" s="283" t="s">
        <v>329</v>
      </c>
      <c r="AV9" s="369"/>
      <c r="AW9" s="356"/>
    </row>
    <row r="10" spans="1:49" ht="11.25">
      <c r="A10" s="285">
        <v>1</v>
      </c>
      <c r="B10" s="294" t="s">
        <v>342</v>
      </c>
      <c r="C10" s="295" t="s">
        <v>258</v>
      </c>
      <c r="D10" s="276" t="s">
        <v>241</v>
      </c>
      <c r="E10" s="276" t="s">
        <v>241</v>
      </c>
      <c r="F10" s="87">
        <v>0</v>
      </c>
      <c r="G10" s="88">
        <v>0</v>
      </c>
      <c r="H10" s="89">
        <v>0</v>
      </c>
      <c r="I10" s="296">
        <v>0</v>
      </c>
      <c r="J10" s="297">
        <v>0.17361111111111113</v>
      </c>
      <c r="K10" s="89">
        <v>0.23263888888888887</v>
      </c>
      <c r="L10" s="89">
        <v>0.27569444444444446</v>
      </c>
      <c r="M10" s="89">
        <v>0.3194444444444445</v>
      </c>
      <c r="N10" s="89">
        <v>0.3506944444444444</v>
      </c>
      <c r="O10" s="89">
        <v>0.42083333333333334</v>
      </c>
      <c r="P10" s="90">
        <v>0.4930555555555556</v>
      </c>
      <c r="Q10" s="90">
        <v>0.5576388888888889</v>
      </c>
      <c r="R10" s="90">
        <v>0.6027777777777777</v>
      </c>
      <c r="S10" s="90">
        <v>0.6722222222222222</v>
      </c>
      <c r="T10" s="298">
        <v>0.7777777777777778</v>
      </c>
      <c r="U10" s="299" t="str">
        <f aca="true" t="shared" si="0" ref="U10:U45">IF(F10&gt;2.9,F10/H10/24,"-")</f>
        <v>-</v>
      </c>
      <c r="V10" s="265" t="s">
        <v>241</v>
      </c>
      <c r="W10" s="80"/>
      <c r="X10" s="284">
        <v>1</v>
      </c>
      <c r="Y10" s="300" t="s">
        <v>383</v>
      </c>
      <c r="Z10" s="295" t="s">
        <v>31</v>
      </c>
      <c r="AA10" s="81">
        <v>1598</v>
      </c>
      <c r="AB10" s="276" t="s">
        <v>241</v>
      </c>
      <c r="AC10" s="87">
        <v>0</v>
      </c>
      <c r="AD10" s="87">
        <v>0</v>
      </c>
      <c r="AE10" s="88">
        <v>0</v>
      </c>
      <c r="AF10" s="89">
        <v>0</v>
      </c>
      <c r="AG10" s="89">
        <v>0</v>
      </c>
      <c r="AH10" s="296">
        <v>0</v>
      </c>
      <c r="AI10" s="297">
        <v>0.2534722222222222</v>
      </c>
      <c r="AJ10" s="89">
        <v>0.3138888888888889</v>
      </c>
      <c r="AK10" s="89">
        <v>0.3541666666666667</v>
      </c>
      <c r="AL10" s="89" t="s">
        <v>241</v>
      </c>
      <c r="AM10" s="89">
        <v>0.43333333333333335</v>
      </c>
      <c r="AN10" s="89"/>
      <c r="AO10" s="89">
        <v>0.49374999999999997</v>
      </c>
      <c r="AP10" s="89">
        <v>0.576388888888889</v>
      </c>
      <c r="AQ10" s="89">
        <v>0.642361111111111</v>
      </c>
      <c r="AR10" s="89">
        <v>0.6875</v>
      </c>
      <c r="AS10" s="89">
        <v>0.6847222222222222</v>
      </c>
      <c r="AT10" s="89">
        <v>0.7520833333333333</v>
      </c>
      <c r="AU10" s="296" t="s">
        <v>241</v>
      </c>
      <c r="AV10" s="301" t="str">
        <f aca="true" t="shared" si="1" ref="AV10:AW16">IF(AC10&gt;2.9,AC10/AF10/24,"-")</f>
        <v>-</v>
      </c>
      <c r="AW10" s="302" t="str">
        <f t="shared" si="1"/>
        <v>-</v>
      </c>
    </row>
    <row r="11" spans="1:49" ht="11.25">
      <c r="A11" s="285">
        <f>A10+1</f>
        <v>2</v>
      </c>
      <c r="B11" s="303" t="s">
        <v>369</v>
      </c>
      <c r="C11" s="295" t="s">
        <v>202</v>
      </c>
      <c r="D11" s="276" t="s">
        <v>346</v>
      </c>
      <c r="E11" s="276" t="s">
        <v>241</v>
      </c>
      <c r="F11" s="87">
        <v>1</v>
      </c>
      <c r="G11" s="88">
        <f>SUM(G10+F11)</f>
        <v>1</v>
      </c>
      <c r="H11" s="89">
        <v>0.0020833333333333333</v>
      </c>
      <c r="I11" s="296">
        <f>H11+I10</f>
        <v>0.0020833333333333333</v>
      </c>
      <c r="J11" s="297">
        <f>H11+J10</f>
        <v>0.17569444444444446</v>
      </c>
      <c r="K11" s="89">
        <f aca="true" t="shared" si="2" ref="K11:K45">H11+K10</f>
        <v>0.2347222222222222</v>
      </c>
      <c r="L11" s="89">
        <f aca="true" t="shared" si="3" ref="L11:L45">H11+L10</f>
        <v>0.2777777777777778</v>
      </c>
      <c r="M11" s="89">
        <f>H11+M10</f>
        <v>0.3215277777777778</v>
      </c>
      <c r="N11" s="89">
        <f aca="true" t="shared" si="4" ref="N11:N45">N10+H11</f>
        <v>0.35277777777777775</v>
      </c>
      <c r="O11" s="89">
        <f aca="true" t="shared" si="5" ref="O11:O45">H11+O10</f>
        <v>0.42291666666666666</v>
      </c>
      <c r="P11" s="89">
        <f aca="true" t="shared" si="6" ref="P11:P45">SUM(P10+H11)</f>
        <v>0.4951388888888889</v>
      </c>
      <c r="Q11" s="89">
        <f aca="true" t="shared" si="7" ref="Q11:Q45">H11+Q10</f>
        <v>0.5597222222222222</v>
      </c>
      <c r="R11" s="89">
        <f aca="true" t="shared" si="8" ref="R11:R45">SUM(R10+H11)</f>
        <v>0.6048611111111111</v>
      </c>
      <c r="S11" s="89">
        <f aca="true" t="shared" si="9" ref="S11:S45">H11+S10</f>
        <v>0.6743055555555555</v>
      </c>
      <c r="T11" s="296">
        <f aca="true" t="shared" si="10" ref="T11:T36">H11+T10</f>
        <v>0.7798611111111111</v>
      </c>
      <c r="U11" s="299" t="str">
        <f t="shared" si="0"/>
        <v>-</v>
      </c>
      <c r="V11" s="265" t="s">
        <v>241</v>
      </c>
      <c r="W11" s="80"/>
      <c r="X11" s="284">
        <f>X10+1</f>
        <v>2</v>
      </c>
      <c r="Y11" s="300" t="s">
        <v>384</v>
      </c>
      <c r="Z11" s="295" t="s">
        <v>31</v>
      </c>
      <c r="AA11" s="276" t="s">
        <v>365</v>
      </c>
      <c r="AB11" s="276" t="s">
        <v>241</v>
      </c>
      <c r="AC11" s="87">
        <v>1</v>
      </c>
      <c r="AD11" s="87">
        <v>1</v>
      </c>
      <c r="AE11" s="88">
        <f>AC11+AE10</f>
        <v>1</v>
      </c>
      <c r="AF11" s="89">
        <v>0.001388888888888889</v>
      </c>
      <c r="AG11" s="89">
        <v>0.001388888888888889</v>
      </c>
      <c r="AH11" s="296">
        <f>AF11+AH10</f>
        <v>0.001388888888888889</v>
      </c>
      <c r="AI11" s="297">
        <f aca="true" t="shared" si="11" ref="AI11:AI48">SUM(AI10+AF11)</f>
        <v>0.2548611111111111</v>
      </c>
      <c r="AJ11" s="89">
        <f aca="true" t="shared" si="12" ref="AJ11:AJ48">AJ10+AF11</f>
        <v>0.31527777777777777</v>
      </c>
      <c r="AK11" s="89">
        <f aca="true" t="shared" si="13" ref="AK11:AK48">AF11+AK10</f>
        <v>0.35555555555555557</v>
      </c>
      <c r="AL11" s="89" t="s">
        <v>241</v>
      </c>
      <c r="AM11" s="89">
        <f aca="true" t="shared" si="14" ref="AM11:AM16">AM10+AF11</f>
        <v>0.43472222222222223</v>
      </c>
      <c r="AN11" s="89"/>
      <c r="AO11" s="89">
        <f aca="true" t="shared" si="15" ref="AO11:AO48">AF11+AO10</f>
        <v>0.49513888888888885</v>
      </c>
      <c r="AP11" s="89">
        <f aca="true" t="shared" si="16" ref="AP11:AP48">AP10+AF11</f>
        <v>0.5777777777777778</v>
      </c>
      <c r="AQ11" s="89">
        <f aca="true" t="shared" si="17" ref="AQ11:AQ48">AQ10+AF11</f>
        <v>0.6437499999999999</v>
      </c>
      <c r="AR11" s="89">
        <f aca="true" t="shared" si="18" ref="AR11:AR47">AR10+AF11</f>
        <v>0.6888888888888889</v>
      </c>
      <c r="AS11" s="89">
        <f>AF11+AS10</f>
        <v>0.6861111111111111</v>
      </c>
      <c r="AT11" s="89">
        <v>0.7534722222222222</v>
      </c>
      <c r="AU11" s="296" t="s">
        <v>241</v>
      </c>
      <c r="AV11" s="301" t="str">
        <f t="shared" si="1"/>
        <v>-</v>
      </c>
      <c r="AW11" s="302" t="str">
        <f t="shared" si="1"/>
        <v>-</v>
      </c>
    </row>
    <row r="12" spans="1:49" ht="11.25">
      <c r="A12" s="285">
        <f aca="true" t="shared" si="19" ref="A12:A45">A11+1</f>
        <v>3</v>
      </c>
      <c r="B12" s="303" t="s">
        <v>370</v>
      </c>
      <c r="C12" s="295" t="s">
        <v>202</v>
      </c>
      <c r="D12" s="276" t="s">
        <v>346</v>
      </c>
      <c r="E12" s="276" t="s">
        <v>241</v>
      </c>
      <c r="F12" s="87">
        <v>0.4</v>
      </c>
      <c r="G12" s="88">
        <f aca="true" t="shared" si="20" ref="G12:G45">SUM(G11+F12)</f>
        <v>1.4</v>
      </c>
      <c r="H12" s="89">
        <v>0.0006944444444444445</v>
      </c>
      <c r="I12" s="296">
        <f aca="true" t="shared" si="21" ref="I12:I45">H12+I11</f>
        <v>0.002777777777777778</v>
      </c>
      <c r="J12" s="297">
        <f aca="true" t="shared" si="22" ref="J12:J45">H12+J11</f>
        <v>0.1763888888888889</v>
      </c>
      <c r="K12" s="89">
        <f t="shared" si="2"/>
        <v>0.23541666666666664</v>
      </c>
      <c r="L12" s="89">
        <f t="shared" si="3"/>
        <v>0.27847222222222223</v>
      </c>
      <c r="M12" s="89">
        <f aca="true" t="shared" si="23" ref="M12:M36">H12+M11</f>
        <v>0.32222222222222224</v>
      </c>
      <c r="N12" s="89">
        <f t="shared" si="4"/>
        <v>0.3534722222222222</v>
      </c>
      <c r="O12" s="89">
        <f t="shared" si="5"/>
        <v>0.4236111111111111</v>
      </c>
      <c r="P12" s="89">
        <f t="shared" si="6"/>
        <v>0.49583333333333335</v>
      </c>
      <c r="Q12" s="89">
        <f t="shared" si="7"/>
        <v>0.5604166666666667</v>
      </c>
      <c r="R12" s="89">
        <f t="shared" si="8"/>
        <v>0.6055555555555555</v>
      </c>
      <c r="S12" s="89">
        <f t="shared" si="9"/>
        <v>0.6749999999999999</v>
      </c>
      <c r="T12" s="296">
        <f t="shared" si="10"/>
        <v>0.7805555555555556</v>
      </c>
      <c r="U12" s="299" t="str">
        <f t="shared" si="0"/>
        <v>-</v>
      </c>
      <c r="V12" s="265" t="s">
        <v>241</v>
      </c>
      <c r="W12" s="80"/>
      <c r="X12" s="284">
        <f aca="true" t="shared" si="24" ref="X12:X48">X11+1</f>
        <v>3</v>
      </c>
      <c r="Y12" s="300" t="s">
        <v>385</v>
      </c>
      <c r="Z12" s="295" t="s">
        <v>31</v>
      </c>
      <c r="AA12" s="276" t="s">
        <v>368</v>
      </c>
      <c r="AB12" s="276" t="s">
        <v>241</v>
      </c>
      <c r="AC12" s="87">
        <v>0.8</v>
      </c>
      <c r="AD12" s="87">
        <v>0.8</v>
      </c>
      <c r="AE12" s="88">
        <f aca="true" t="shared" si="25" ref="AE12:AE48">AC12+AE11</f>
        <v>1.8</v>
      </c>
      <c r="AF12" s="89">
        <v>0.001388888888888889</v>
      </c>
      <c r="AG12" s="89">
        <v>0.001388888888888889</v>
      </c>
      <c r="AH12" s="296">
        <f aca="true" t="shared" si="26" ref="AH12:AH43">AF12+AH11</f>
        <v>0.002777777777777778</v>
      </c>
      <c r="AI12" s="297">
        <f t="shared" si="11"/>
        <v>0.25625</v>
      </c>
      <c r="AJ12" s="89">
        <f t="shared" si="12"/>
        <v>0.31666666666666665</v>
      </c>
      <c r="AK12" s="89">
        <f t="shared" si="13"/>
        <v>0.35694444444444445</v>
      </c>
      <c r="AL12" s="89" t="s">
        <v>241</v>
      </c>
      <c r="AM12" s="89">
        <f t="shared" si="14"/>
        <v>0.4361111111111111</v>
      </c>
      <c r="AN12" s="89"/>
      <c r="AO12" s="89">
        <f t="shared" si="15"/>
        <v>0.49652777777777773</v>
      </c>
      <c r="AP12" s="89">
        <f t="shared" si="16"/>
        <v>0.5791666666666667</v>
      </c>
      <c r="AQ12" s="89">
        <f t="shared" si="17"/>
        <v>0.6451388888888888</v>
      </c>
      <c r="AR12" s="89">
        <f t="shared" si="18"/>
        <v>0.6902777777777778</v>
      </c>
      <c r="AS12" s="89">
        <f aca="true" t="shared" si="27" ref="AS12:AS48">AF12+AS11</f>
        <v>0.6875</v>
      </c>
      <c r="AT12" s="89">
        <v>0.7548611111111111</v>
      </c>
      <c r="AU12" s="296" t="s">
        <v>241</v>
      </c>
      <c r="AV12" s="301" t="str">
        <f t="shared" si="1"/>
        <v>-</v>
      </c>
      <c r="AW12" s="302" t="str">
        <f t="shared" si="1"/>
        <v>-</v>
      </c>
    </row>
    <row r="13" spans="1:49" ht="11.25">
      <c r="A13" s="285">
        <f t="shared" si="19"/>
        <v>4</v>
      </c>
      <c r="B13" s="303" t="s">
        <v>371</v>
      </c>
      <c r="C13" s="295" t="s">
        <v>202</v>
      </c>
      <c r="D13" s="276" t="s">
        <v>346</v>
      </c>
      <c r="E13" s="276" t="s">
        <v>241</v>
      </c>
      <c r="F13" s="87">
        <v>1.5</v>
      </c>
      <c r="G13" s="88">
        <f t="shared" si="20"/>
        <v>2.9</v>
      </c>
      <c r="H13" s="89">
        <v>0.001388888888888889</v>
      </c>
      <c r="I13" s="296">
        <f t="shared" si="21"/>
        <v>0.004166666666666667</v>
      </c>
      <c r="J13" s="297">
        <f t="shared" si="22"/>
        <v>0.17777777777777778</v>
      </c>
      <c r="K13" s="89">
        <f t="shared" si="2"/>
        <v>0.23680555555555552</v>
      </c>
      <c r="L13" s="89">
        <f t="shared" si="3"/>
        <v>0.2798611111111111</v>
      </c>
      <c r="M13" s="89">
        <f t="shared" si="23"/>
        <v>0.3236111111111111</v>
      </c>
      <c r="N13" s="89">
        <f t="shared" si="4"/>
        <v>0.35486111111111107</v>
      </c>
      <c r="O13" s="89">
        <f t="shared" si="5"/>
        <v>0.425</v>
      </c>
      <c r="P13" s="89">
        <f t="shared" si="6"/>
        <v>0.49722222222222223</v>
      </c>
      <c r="Q13" s="89">
        <f t="shared" si="7"/>
        <v>0.5618055555555556</v>
      </c>
      <c r="R13" s="89">
        <f t="shared" si="8"/>
        <v>0.6069444444444444</v>
      </c>
      <c r="S13" s="89">
        <f t="shared" si="9"/>
        <v>0.6763888888888888</v>
      </c>
      <c r="T13" s="296">
        <f t="shared" si="10"/>
        <v>0.7819444444444444</v>
      </c>
      <c r="U13" s="299" t="str">
        <f t="shared" si="0"/>
        <v>-</v>
      </c>
      <c r="V13" s="265" t="s">
        <v>241</v>
      </c>
      <c r="W13" s="80"/>
      <c r="X13" s="284">
        <f t="shared" si="24"/>
        <v>4</v>
      </c>
      <c r="Y13" s="300" t="s">
        <v>394</v>
      </c>
      <c r="Z13" s="295" t="s">
        <v>31</v>
      </c>
      <c r="AA13" s="276" t="s">
        <v>366</v>
      </c>
      <c r="AB13" s="276" t="s">
        <v>241</v>
      </c>
      <c r="AC13" s="87">
        <v>2.1</v>
      </c>
      <c r="AD13" s="87">
        <v>2.1</v>
      </c>
      <c r="AE13" s="88">
        <f t="shared" si="25"/>
        <v>3.9000000000000004</v>
      </c>
      <c r="AF13" s="89">
        <v>0.0020833333333333333</v>
      </c>
      <c r="AG13" s="89">
        <v>0.0020833333333333333</v>
      </c>
      <c r="AH13" s="296">
        <f t="shared" si="26"/>
        <v>0.004861111111111111</v>
      </c>
      <c r="AI13" s="297">
        <f t="shared" si="11"/>
        <v>0.2583333333333333</v>
      </c>
      <c r="AJ13" s="89">
        <f t="shared" si="12"/>
        <v>0.31875</v>
      </c>
      <c r="AK13" s="89">
        <f t="shared" si="13"/>
        <v>0.3590277777777778</v>
      </c>
      <c r="AL13" s="89" t="s">
        <v>241</v>
      </c>
      <c r="AM13" s="89">
        <f t="shared" si="14"/>
        <v>0.43819444444444444</v>
      </c>
      <c r="AN13" s="89"/>
      <c r="AO13" s="89">
        <f t="shared" si="15"/>
        <v>0.49861111111111106</v>
      </c>
      <c r="AP13" s="89">
        <f t="shared" si="16"/>
        <v>0.58125</v>
      </c>
      <c r="AQ13" s="89">
        <f t="shared" si="17"/>
        <v>0.6472222222222221</v>
      </c>
      <c r="AR13" s="89">
        <f t="shared" si="18"/>
        <v>0.6923611111111111</v>
      </c>
      <c r="AS13" s="89">
        <f t="shared" si="27"/>
        <v>0.6895833333333333</v>
      </c>
      <c r="AT13" s="89">
        <v>0.7569444444444444</v>
      </c>
      <c r="AU13" s="296" t="s">
        <v>241</v>
      </c>
      <c r="AV13" s="301" t="str">
        <f t="shared" si="1"/>
        <v>-</v>
      </c>
      <c r="AW13" s="302" t="str">
        <f t="shared" si="1"/>
        <v>-</v>
      </c>
    </row>
    <row r="14" spans="1:49" ht="11.25">
      <c r="A14" s="285">
        <f t="shared" si="19"/>
        <v>5</v>
      </c>
      <c r="B14" s="303" t="s">
        <v>372</v>
      </c>
      <c r="C14" s="295" t="s">
        <v>40</v>
      </c>
      <c r="D14" s="276" t="s">
        <v>347</v>
      </c>
      <c r="E14" s="81">
        <v>473</v>
      </c>
      <c r="F14" s="87">
        <v>3.2</v>
      </c>
      <c r="G14" s="88">
        <f t="shared" si="20"/>
        <v>6.1</v>
      </c>
      <c r="H14" s="89">
        <v>0.003472222222222222</v>
      </c>
      <c r="I14" s="296">
        <f t="shared" si="21"/>
        <v>0.007638888888888889</v>
      </c>
      <c r="J14" s="297">
        <f t="shared" si="22"/>
        <v>0.18125</v>
      </c>
      <c r="K14" s="89">
        <f t="shared" si="2"/>
        <v>0.24027777777777773</v>
      </c>
      <c r="L14" s="89">
        <f t="shared" si="3"/>
        <v>0.2833333333333333</v>
      </c>
      <c r="M14" s="89">
        <f t="shared" si="23"/>
        <v>0.32708333333333334</v>
      </c>
      <c r="N14" s="89">
        <f t="shared" si="4"/>
        <v>0.3583333333333333</v>
      </c>
      <c r="O14" s="89">
        <f t="shared" si="5"/>
        <v>0.4284722222222222</v>
      </c>
      <c r="P14" s="89">
        <f t="shared" si="6"/>
        <v>0.5006944444444444</v>
      </c>
      <c r="Q14" s="89">
        <f t="shared" si="7"/>
        <v>0.5652777777777778</v>
      </c>
      <c r="R14" s="89">
        <f t="shared" si="8"/>
        <v>0.6104166666666666</v>
      </c>
      <c r="S14" s="89">
        <f t="shared" si="9"/>
        <v>0.679861111111111</v>
      </c>
      <c r="T14" s="296">
        <f t="shared" si="10"/>
        <v>0.7854166666666667</v>
      </c>
      <c r="U14" s="299">
        <f t="shared" si="0"/>
        <v>38.400000000000006</v>
      </c>
      <c r="V14" s="265">
        <v>38.400000000000006</v>
      </c>
      <c r="W14" s="80"/>
      <c r="X14" s="284">
        <f t="shared" si="24"/>
        <v>5</v>
      </c>
      <c r="Y14" s="300" t="s">
        <v>380</v>
      </c>
      <c r="Z14" s="295" t="s">
        <v>32</v>
      </c>
      <c r="AA14" s="276" t="s">
        <v>367</v>
      </c>
      <c r="AB14" s="276" t="s">
        <v>241</v>
      </c>
      <c r="AC14" s="91">
        <v>0.7</v>
      </c>
      <c r="AD14" s="91">
        <v>0.7</v>
      </c>
      <c r="AE14" s="88">
        <f t="shared" si="25"/>
        <v>4.6000000000000005</v>
      </c>
      <c r="AF14" s="89">
        <v>0.001388888888888889</v>
      </c>
      <c r="AG14" s="89">
        <v>0.001388888888888889</v>
      </c>
      <c r="AH14" s="296">
        <f t="shared" si="26"/>
        <v>0.00625</v>
      </c>
      <c r="AI14" s="297">
        <f t="shared" si="11"/>
        <v>0.2597222222222222</v>
      </c>
      <c r="AJ14" s="89">
        <f t="shared" si="12"/>
        <v>0.32013888888888886</v>
      </c>
      <c r="AK14" s="89">
        <f t="shared" si="13"/>
        <v>0.36041666666666666</v>
      </c>
      <c r="AL14" s="89" t="s">
        <v>241</v>
      </c>
      <c r="AM14" s="89">
        <f t="shared" si="14"/>
        <v>0.4395833333333333</v>
      </c>
      <c r="AN14" s="89"/>
      <c r="AO14" s="89">
        <f t="shared" si="15"/>
        <v>0.49999999999999994</v>
      </c>
      <c r="AP14" s="89">
        <f t="shared" si="16"/>
        <v>0.5826388888888889</v>
      </c>
      <c r="AQ14" s="89">
        <f t="shared" si="17"/>
        <v>0.648611111111111</v>
      </c>
      <c r="AR14" s="89">
        <f t="shared" si="18"/>
        <v>0.69375</v>
      </c>
      <c r="AS14" s="89">
        <f t="shared" si="27"/>
        <v>0.6909722222222222</v>
      </c>
      <c r="AT14" s="89">
        <v>0.7583333333333333</v>
      </c>
      <c r="AU14" s="296" t="s">
        <v>241</v>
      </c>
      <c r="AV14" s="301" t="str">
        <f t="shared" si="1"/>
        <v>-</v>
      </c>
      <c r="AW14" s="302" t="str">
        <f t="shared" si="1"/>
        <v>-</v>
      </c>
    </row>
    <row r="15" spans="1:49" ht="11.25">
      <c r="A15" s="285">
        <f t="shared" si="19"/>
        <v>6</v>
      </c>
      <c r="B15" s="303" t="s">
        <v>373</v>
      </c>
      <c r="C15" s="295" t="s">
        <v>353</v>
      </c>
      <c r="D15" s="276" t="s">
        <v>348</v>
      </c>
      <c r="E15" s="81">
        <v>473</v>
      </c>
      <c r="F15" s="87">
        <v>1.9</v>
      </c>
      <c r="G15" s="88">
        <f t="shared" si="20"/>
        <v>8</v>
      </c>
      <c r="H15" s="89">
        <v>0.0020833333333333333</v>
      </c>
      <c r="I15" s="296">
        <f t="shared" si="21"/>
        <v>0.009722222222222222</v>
      </c>
      <c r="J15" s="297">
        <f t="shared" si="22"/>
        <v>0.18333333333333332</v>
      </c>
      <c r="K15" s="89">
        <f t="shared" si="2"/>
        <v>0.24236111111111105</v>
      </c>
      <c r="L15" s="89">
        <f t="shared" si="3"/>
        <v>0.28541666666666665</v>
      </c>
      <c r="M15" s="89">
        <f t="shared" si="23"/>
        <v>0.32916666666666666</v>
      </c>
      <c r="N15" s="89">
        <f t="shared" si="4"/>
        <v>0.3604166666666666</v>
      </c>
      <c r="O15" s="89">
        <f t="shared" si="5"/>
        <v>0.4305555555555555</v>
      </c>
      <c r="P15" s="89">
        <f t="shared" si="6"/>
        <v>0.5027777777777778</v>
      </c>
      <c r="Q15" s="89">
        <f t="shared" si="7"/>
        <v>0.5673611111111111</v>
      </c>
      <c r="R15" s="89">
        <f t="shared" si="8"/>
        <v>0.6124999999999999</v>
      </c>
      <c r="S15" s="89">
        <f t="shared" si="9"/>
        <v>0.6819444444444444</v>
      </c>
      <c r="T15" s="296">
        <f t="shared" si="10"/>
        <v>0.7875</v>
      </c>
      <c r="U15" s="299" t="str">
        <f t="shared" si="0"/>
        <v>-</v>
      </c>
      <c r="V15" s="265" t="s">
        <v>241</v>
      </c>
      <c r="W15" s="80"/>
      <c r="X15" s="284">
        <f t="shared" si="24"/>
        <v>6</v>
      </c>
      <c r="Y15" s="300" t="s">
        <v>386</v>
      </c>
      <c r="Z15" s="295" t="s">
        <v>31</v>
      </c>
      <c r="AA15" s="81">
        <v>1025</v>
      </c>
      <c r="AB15" s="276" t="s">
        <v>241</v>
      </c>
      <c r="AC15" s="87">
        <v>1.6</v>
      </c>
      <c r="AD15" s="87">
        <v>1.6</v>
      </c>
      <c r="AE15" s="88">
        <f t="shared" si="25"/>
        <v>6.200000000000001</v>
      </c>
      <c r="AF15" s="89">
        <v>0.0020833333333333333</v>
      </c>
      <c r="AG15" s="89">
        <v>0.0020833333333333333</v>
      </c>
      <c r="AH15" s="296">
        <f t="shared" si="26"/>
        <v>0.008333333333333333</v>
      </c>
      <c r="AI15" s="297">
        <f t="shared" si="11"/>
        <v>0.2618055555555555</v>
      </c>
      <c r="AJ15" s="89">
        <f t="shared" si="12"/>
        <v>0.3222222222222222</v>
      </c>
      <c r="AK15" s="89">
        <f t="shared" si="13"/>
        <v>0.3625</v>
      </c>
      <c r="AL15" s="89" t="s">
        <v>241</v>
      </c>
      <c r="AM15" s="89">
        <f t="shared" si="14"/>
        <v>0.44166666666666665</v>
      </c>
      <c r="AN15" s="89"/>
      <c r="AO15" s="89">
        <f t="shared" si="15"/>
        <v>0.5020833333333333</v>
      </c>
      <c r="AP15" s="89">
        <f t="shared" si="16"/>
        <v>0.5847222222222223</v>
      </c>
      <c r="AQ15" s="89">
        <f t="shared" si="17"/>
        <v>0.6506944444444444</v>
      </c>
      <c r="AR15" s="89">
        <f t="shared" si="18"/>
        <v>0.6958333333333333</v>
      </c>
      <c r="AS15" s="89">
        <f t="shared" si="27"/>
        <v>0.6930555555555555</v>
      </c>
      <c r="AT15" s="89">
        <v>0.7604166666666666</v>
      </c>
      <c r="AU15" s="296" t="s">
        <v>241</v>
      </c>
      <c r="AV15" s="301" t="str">
        <f t="shared" si="1"/>
        <v>-</v>
      </c>
      <c r="AW15" s="302" t="str">
        <f t="shared" si="1"/>
        <v>-</v>
      </c>
    </row>
    <row r="16" spans="1:49" ht="11.25">
      <c r="A16" s="285">
        <f t="shared" si="19"/>
        <v>7</v>
      </c>
      <c r="B16" s="303" t="s">
        <v>374</v>
      </c>
      <c r="C16" s="295" t="s">
        <v>353</v>
      </c>
      <c r="D16" s="276" t="s">
        <v>349</v>
      </c>
      <c r="E16" s="81">
        <v>473</v>
      </c>
      <c r="F16" s="87">
        <v>1.4</v>
      </c>
      <c r="G16" s="88">
        <f t="shared" si="20"/>
        <v>9.4</v>
      </c>
      <c r="H16" s="89">
        <v>0.001388888888888889</v>
      </c>
      <c r="I16" s="296">
        <f t="shared" si="21"/>
        <v>0.011111111111111112</v>
      </c>
      <c r="J16" s="297">
        <f t="shared" si="22"/>
        <v>0.1847222222222222</v>
      </c>
      <c r="K16" s="89">
        <f t="shared" si="2"/>
        <v>0.24374999999999994</v>
      </c>
      <c r="L16" s="89">
        <f t="shared" si="3"/>
        <v>0.28680555555555554</v>
      </c>
      <c r="M16" s="89">
        <f t="shared" si="23"/>
        <v>0.33055555555555555</v>
      </c>
      <c r="N16" s="89">
        <f t="shared" si="4"/>
        <v>0.3618055555555555</v>
      </c>
      <c r="O16" s="89">
        <f t="shared" si="5"/>
        <v>0.4319444444444444</v>
      </c>
      <c r="P16" s="89">
        <f t="shared" si="6"/>
        <v>0.5041666666666667</v>
      </c>
      <c r="Q16" s="89">
        <f t="shared" si="7"/>
        <v>0.56875</v>
      </c>
      <c r="R16" s="89">
        <f t="shared" si="8"/>
        <v>0.6138888888888888</v>
      </c>
      <c r="S16" s="89">
        <f t="shared" si="9"/>
        <v>0.6833333333333332</v>
      </c>
      <c r="T16" s="296">
        <f t="shared" si="10"/>
        <v>0.7888888888888889</v>
      </c>
      <c r="U16" s="299" t="str">
        <f t="shared" si="0"/>
        <v>-</v>
      </c>
      <c r="V16" s="265" t="s">
        <v>241</v>
      </c>
      <c r="W16" s="80"/>
      <c r="X16" s="284">
        <f t="shared" si="24"/>
        <v>7</v>
      </c>
      <c r="Y16" s="300" t="s">
        <v>387</v>
      </c>
      <c r="Z16" s="295" t="s">
        <v>31</v>
      </c>
      <c r="AA16" s="81">
        <v>1027</v>
      </c>
      <c r="AB16" s="276" t="s">
        <v>241</v>
      </c>
      <c r="AC16" s="87">
        <v>0.7</v>
      </c>
      <c r="AD16" s="87">
        <v>0.7</v>
      </c>
      <c r="AE16" s="88">
        <f t="shared" si="25"/>
        <v>6.900000000000001</v>
      </c>
      <c r="AF16" s="89">
        <v>0.001388888888888889</v>
      </c>
      <c r="AG16" s="89">
        <v>0.001388888888888889</v>
      </c>
      <c r="AH16" s="296">
        <f t="shared" si="26"/>
        <v>0.009722222222222222</v>
      </c>
      <c r="AI16" s="297">
        <f t="shared" si="11"/>
        <v>0.2631944444444444</v>
      </c>
      <c r="AJ16" s="89">
        <f t="shared" si="12"/>
        <v>0.32361111111111107</v>
      </c>
      <c r="AK16" s="89">
        <f t="shared" si="13"/>
        <v>0.3638888888888889</v>
      </c>
      <c r="AL16" s="89" t="s">
        <v>241</v>
      </c>
      <c r="AM16" s="89">
        <f t="shared" si="14"/>
        <v>0.44305555555555554</v>
      </c>
      <c r="AN16" s="89"/>
      <c r="AO16" s="89">
        <f t="shared" si="15"/>
        <v>0.5034722222222222</v>
      </c>
      <c r="AP16" s="89">
        <f t="shared" si="16"/>
        <v>0.5861111111111111</v>
      </c>
      <c r="AQ16" s="89">
        <f t="shared" si="17"/>
        <v>0.6520833333333332</v>
      </c>
      <c r="AR16" s="89">
        <f t="shared" si="18"/>
        <v>0.6972222222222222</v>
      </c>
      <c r="AS16" s="89">
        <f t="shared" si="27"/>
        <v>0.6944444444444444</v>
      </c>
      <c r="AT16" s="89">
        <v>0.7618055555555555</v>
      </c>
      <c r="AU16" s="296" t="s">
        <v>241</v>
      </c>
      <c r="AV16" s="301" t="str">
        <f t="shared" si="1"/>
        <v>-</v>
      </c>
      <c r="AW16" s="302" t="str">
        <f t="shared" si="1"/>
        <v>-</v>
      </c>
    </row>
    <row r="17" spans="1:49" ht="11.25">
      <c r="A17" s="285">
        <f t="shared" si="19"/>
        <v>8</v>
      </c>
      <c r="B17" s="303" t="s">
        <v>375</v>
      </c>
      <c r="C17" s="295" t="s">
        <v>40</v>
      </c>
      <c r="D17" s="276" t="s">
        <v>350</v>
      </c>
      <c r="E17" s="81">
        <v>473</v>
      </c>
      <c r="F17" s="87">
        <v>0.9</v>
      </c>
      <c r="G17" s="88">
        <f t="shared" si="20"/>
        <v>10.3</v>
      </c>
      <c r="H17" s="89">
        <v>0.001388888888888889</v>
      </c>
      <c r="I17" s="296">
        <f t="shared" si="21"/>
        <v>0.0125</v>
      </c>
      <c r="J17" s="297">
        <f t="shared" si="22"/>
        <v>0.1861111111111111</v>
      </c>
      <c r="K17" s="89">
        <f t="shared" si="2"/>
        <v>0.24513888888888882</v>
      </c>
      <c r="L17" s="89">
        <f t="shared" si="3"/>
        <v>0.2881944444444444</v>
      </c>
      <c r="M17" s="89">
        <f t="shared" si="23"/>
        <v>0.33194444444444443</v>
      </c>
      <c r="N17" s="89">
        <f t="shared" si="4"/>
        <v>0.3631944444444444</v>
      </c>
      <c r="O17" s="89">
        <f t="shared" si="5"/>
        <v>0.4333333333333333</v>
      </c>
      <c r="P17" s="89">
        <f t="shared" si="6"/>
        <v>0.5055555555555555</v>
      </c>
      <c r="Q17" s="89">
        <f t="shared" si="7"/>
        <v>0.5701388888888889</v>
      </c>
      <c r="R17" s="89">
        <f t="shared" si="8"/>
        <v>0.6152777777777777</v>
      </c>
      <c r="S17" s="89">
        <f t="shared" si="9"/>
        <v>0.6847222222222221</v>
      </c>
      <c r="T17" s="296">
        <f t="shared" si="10"/>
        <v>0.7902777777777777</v>
      </c>
      <c r="U17" s="299" t="str">
        <f t="shared" si="0"/>
        <v>-</v>
      </c>
      <c r="V17" s="265" t="s">
        <v>241</v>
      </c>
      <c r="W17" s="80"/>
      <c r="X17" s="284">
        <f t="shared" si="24"/>
        <v>8</v>
      </c>
      <c r="Y17" s="300" t="s">
        <v>388</v>
      </c>
      <c r="Z17" s="295" t="s">
        <v>31</v>
      </c>
      <c r="AA17" s="81">
        <v>1032</v>
      </c>
      <c r="AB17" s="276" t="s">
        <v>241</v>
      </c>
      <c r="AC17" s="87">
        <v>1.9</v>
      </c>
      <c r="AD17" s="108" t="s">
        <v>241</v>
      </c>
      <c r="AE17" s="88">
        <f t="shared" si="25"/>
        <v>8.8</v>
      </c>
      <c r="AF17" s="89">
        <v>0.0020833333333333333</v>
      </c>
      <c r="AG17" s="105">
        <v>0.003472222222222222</v>
      </c>
      <c r="AH17" s="296">
        <f t="shared" si="26"/>
        <v>0.011805555555555555</v>
      </c>
      <c r="AI17" s="297">
        <f t="shared" si="11"/>
        <v>0.2652777777777777</v>
      </c>
      <c r="AJ17" s="89">
        <f t="shared" si="12"/>
        <v>0.3256944444444444</v>
      </c>
      <c r="AK17" s="89">
        <f t="shared" si="13"/>
        <v>0.3659722222222222</v>
      </c>
      <c r="AL17" s="89" t="s">
        <v>241</v>
      </c>
      <c r="AM17" s="89">
        <v>0.4465277777777778</v>
      </c>
      <c r="AN17" s="89"/>
      <c r="AO17" s="89">
        <f t="shared" si="15"/>
        <v>0.5055555555555555</v>
      </c>
      <c r="AP17" s="89">
        <f t="shared" si="16"/>
        <v>0.5881944444444445</v>
      </c>
      <c r="AQ17" s="89">
        <f t="shared" si="17"/>
        <v>0.6541666666666666</v>
      </c>
      <c r="AR17" s="89">
        <f t="shared" si="18"/>
        <v>0.6993055555555555</v>
      </c>
      <c r="AS17" s="89">
        <f t="shared" si="27"/>
        <v>0.6965277777777777</v>
      </c>
      <c r="AT17" s="105" t="s">
        <v>241</v>
      </c>
      <c r="AU17" s="296" t="s">
        <v>241</v>
      </c>
      <c r="AV17" s="301" t="str">
        <f aca="true" t="shared" si="28" ref="AV17:AV25">IF(AC17&gt;2.9,AC17/AF17/24,"-")</f>
        <v>-</v>
      </c>
      <c r="AW17" s="302" t="s">
        <v>241</v>
      </c>
    </row>
    <row r="18" spans="1:49" ht="11.25">
      <c r="A18" s="285">
        <f t="shared" si="19"/>
        <v>9</v>
      </c>
      <c r="B18" s="303" t="s">
        <v>376</v>
      </c>
      <c r="C18" s="295" t="s">
        <v>353</v>
      </c>
      <c r="D18" s="276" t="s">
        <v>351</v>
      </c>
      <c r="E18" s="81">
        <v>473</v>
      </c>
      <c r="F18" s="87">
        <v>2.2</v>
      </c>
      <c r="G18" s="88">
        <f t="shared" si="20"/>
        <v>12.5</v>
      </c>
      <c r="H18" s="89">
        <v>0.0020833333333333333</v>
      </c>
      <c r="I18" s="296">
        <f t="shared" si="21"/>
        <v>0.014583333333333334</v>
      </c>
      <c r="J18" s="297">
        <f t="shared" si="22"/>
        <v>0.18819444444444441</v>
      </c>
      <c r="K18" s="89">
        <f t="shared" si="2"/>
        <v>0.24722222222222215</v>
      </c>
      <c r="L18" s="89">
        <f t="shared" si="3"/>
        <v>0.29027777777777775</v>
      </c>
      <c r="M18" s="89">
        <f t="shared" si="23"/>
        <v>0.33402777777777776</v>
      </c>
      <c r="N18" s="89">
        <f t="shared" si="4"/>
        <v>0.3652777777777777</v>
      </c>
      <c r="O18" s="89">
        <f t="shared" si="5"/>
        <v>0.4354166666666666</v>
      </c>
      <c r="P18" s="89">
        <f t="shared" si="6"/>
        <v>0.5076388888888889</v>
      </c>
      <c r="Q18" s="89">
        <f t="shared" si="7"/>
        <v>0.5722222222222222</v>
      </c>
      <c r="R18" s="89">
        <f t="shared" si="8"/>
        <v>0.617361111111111</v>
      </c>
      <c r="S18" s="89">
        <f t="shared" si="9"/>
        <v>0.6868055555555554</v>
      </c>
      <c r="T18" s="296">
        <f t="shared" si="10"/>
        <v>0.7923611111111111</v>
      </c>
      <c r="U18" s="299" t="str">
        <f t="shared" si="0"/>
        <v>-</v>
      </c>
      <c r="V18" s="265" t="s">
        <v>241</v>
      </c>
      <c r="W18" s="80"/>
      <c r="X18" s="284">
        <f t="shared" si="24"/>
        <v>9</v>
      </c>
      <c r="Y18" s="300" t="s">
        <v>221</v>
      </c>
      <c r="Z18" s="295" t="s">
        <v>32</v>
      </c>
      <c r="AA18" s="81" t="s">
        <v>241</v>
      </c>
      <c r="AB18" s="276" t="s">
        <v>241</v>
      </c>
      <c r="AC18" s="87">
        <v>2.1</v>
      </c>
      <c r="AD18" s="87">
        <v>4</v>
      </c>
      <c r="AE18" s="88">
        <f t="shared" si="25"/>
        <v>10.9</v>
      </c>
      <c r="AF18" s="89">
        <v>0.0020833333333333333</v>
      </c>
      <c r="AG18" s="89">
        <v>0.004166666666666667</v>
      </c>
      <c r="AH18" s="296">
        <f t="shared" si="26"/>
        <v>0.013888888888888888</v>
      </c>
      <c r="AI18" s="297">
        <f t="shared" si="11"/>
        <v>0.26736111111111105</v>
      </c>
      <c r="AJ18" s="89">
        <f t="shared" si="12"/>
        <v>0.3277777777777777</v>
      </c>
      <c r="AK18" s="89">
        <f t="shared" si="13"/>
        <v>0.3680555555555555</v>
      </c>
      <c r="AL18" s="89" t="s">
        <v>241</v>
      </c>
      <c r="AM18" s="89">
        <v>0.4479166666666667</v>
      </c>
      <c r="AN18" s="89"/>
      <c r="AO18" s="89">
        <f t="shared" si="15"/>
        <v>0.5076388888888889</v>
      </c>
      <c r="AP18" s="89">
        <f t="shared" si="16"/>
        <v>0.5902777777777778</v>
      </c>
      <c r="AQ18" s="89">
        <f t="shared" si="17"/>
        <v>0.6562499999999999</v>
      </c>
      <c r="AR18" s="89">
        <f t="shared" si="18"/>
        <v>0.7013888888888888</v>
      </c>
      <c r="AS18" s="89">
        <f t="shared" si="27"/>
        <v>0.6986111111111111</v>
      </c>
      <c r="AT18" s="89">
        <v>0.7659722222222222</v>
      </c>
      <c r="AU18" s="296" t="s">
        <v>241</v>
      </c>
      <c r="AV18" s="301" t="str">
        <f t="shared" si="28"/>
        <v>-</v>
      </c>
      <c r="AW18" s="302">
        <f aca="true" t="shared" si="29" ref="AW18:AW25">IF(AD18&gt;2.9,AD18/AG18/24,"-")</f>
        <v>40</v>
      </c>
    </row>
    <row r="19" spans="1:49" ht="11.25">
      <c r="A19" s="285">
        <f t="shared" si="19"/>
        <v>10</v>
      </c>
      <c r="B19" s="303" t="s">
        <v>188</v>
      </c>
      <c r="C19" s="295" t="s">
        <v>31</v>
      </c>
      <c r="D19" s="276" t="s">
        <v>241</v>
      </c>
      <c r="E19" s="276" t="s">
        <v>241</v>
      </c>
      <c r="F19" s="87">
        <v>2</v>
      </c>
      <c r="G19" s="88">
        <f t="shared" si="20"/>
        <v>14.5</v>
      </c>
      <c r="H19" s="89">
        <v>0.0020833333333333333</v>
      </c>
      <c r="I19" s="296">
        <f t="shared" si="21"/>
        <v>0.016666666666666666</v>
      </c>
      <c r="J19" s="297">
        <f t="shared" si="22"/>
        <v>0.19027777777777774</v>
      </c>
      <c r="K19" s="89">
        <f t="shared" si="2"/>
        <v>0.24930555555555547</v>
      </c>
      <c r="L19" s="89">
        <f t="shared" si="3"/>
        <v>0.29236111111111107</v>
      </c>
      <c r="M19" s="89">
        <f t="shared" si="23"/>
        <v>0.3361111111111111</v>
      </c>
      <c r="N19" s="89">
        <f t="shared" si="4"/>
        <v>0.367361111111111</v>
      </c>
      <c r="O19" s="89">
        <f t="shared" si="5"/>
        <v>0.43749999999999994</v>
      </c>
      <c r="P19" s="89">
        <f t="shared" si="6"/>
        <v>0.5097222222222222</v>
      </c>
      <c r="Q19" s="89">
        <f t="shared" si="7"/>
        <v>0.5743055555555555</v>
      </c>
      <c r="R19" s="89">
        <f t="shared" si="8"/>
        <v>0.6194444444444444</v>
      </c>
      <c r="S19" s="89">
        <f t="shared" si="9"/>
        <v>0.6888888888888888</v>
      </c>
      <c r="T19" s="296">
        <f t="shared" si="10"/>
        <v>0.7944444444444444</v>
      </c>
      <c r="U19" s="299" t="str">
        <f t="shared" si="0"/>
        <v>-</v>
      </c>
      <c r="V19" s="265" t="s">
        <v>241</v>
      </c>
      <c r="W19" s="80"/>
      <c r="X19" s="284">
        <f t="shared" si="24"/>
        <v>10</v>
      </c>
      <c r="Y19" s="300" t="s">
        <v>198</v>
      </c>
      <c r="Z19" s="295" t="s">
        <v>31</v>
      </c>
      <c r="AA19" s="81" t="s">
        <v>241</v>
      </c>
      <c r="AB19" s="276" t="s">
        <v>241</v>
      </c>
      <c r="AC19" s="87">
        <v>3.7</v>
      </c>
      <c r="AD19" s="87">
        <v>3.7</v>
      </c>
      <c r="AE19" s="88">
        <f t="shared" si="25"/>
        <v>14.600000000000001</v>
      </c>
      <c r="AF19" s="89">
        <v>0.003472222222222222</v>
      </c>
      <c r="AG19" s="89">
        <v>0.003472222222222222</v>
      </c>
      <c r="AH19" s="296">
        <f t="shared" si="26"/>
        <v>0.017361111111111112</v>
      </c>
      <c r="AI19" s="297">
        <f t="shared" si="11"/>
        <v>0.27083333333333326</v>
      </c>
      <c r="AJ19" s="89">
        <f t="shared" si="12"/>
        <v>0.33124999999999993</v>
      </c>
      <c r="AK19" s="89">
        <f t="shared" si="13"/>
        <v>0.37152777777777773</v>
      </c>
      <c r="AL19" s="89">
        <v>0.3993055555555556</v>
      </c>
      <c r="AM19" s="89">
        <f aca="true" t="shared" si="30" ref="AM19:AM48">AM18+AF19</f>
        <v>0.4513888888888889</v>
      </c>
      <c r="AN19" s="89"/>
      <c r="AO19" s="89">
        <f t="shared" si="15"/>
        <v>0.5111111111111111</v>
      </c>
      <c r="AP19" s="89">
        <f t="shared" si="16"/>
        <v>0.59375</v>
      </c>
      <c r="AQ19" s="89">
        <f t="shared" si="17"/>
        <v>0.6597222222222221</v>
      </c>
      <c r="AR19" s="89">
        <f t="shared" si="18"/>
        <v>0.704861111111111</v>
      </c>
      <c r="AS19" s="89">
        <f t="shared" si="27"/>
        <v>0.7020833333333333</v>
      </c>
      <c r="AT19" s="89">
        <v>0.7694444444444444</v>
      </c>
      <c r="AU19" s="296">
        <v>0.8819444444444445</v>
      </c>
      <c r="AV19" s="301">
        <f t="shared" si="28"/>
        <v>44.400000000000006</v>
      </c>
      <c r="AW19" s="302">
        <f t="shared" si="29"/>
        <v>44.400000000000006</v>
      </c>
    </row>
    <row r="20" spans="1:49" ht="11.25">
      <c r="A20" s="285">
        <f t="shared" si="19"/>
        <v>11</v>
      </c>
      <c r="B20" s="303" t="s">
        <v>189</v>
      </c>
      <c r="C20" s="295" t="s">
        <v>31</v>
      </c>
      <c r="D20" s="276" t="s">
        <v>241</v>
      </c>
      <c r="E20" s="276" t="s">
        <v>241</v>
      </c>
      <c r="F20" s="87">
        <v>1.7</v>
      </c>
      <c r="G20" s="88">
        <f t="shared" si="20"/>
        <v>16.2</v>
      </c>
      <c r="H20" s="89">
        <v>0.001388888888888889</v>
      </c>
      <c r="I20" s="296">
        <f t="shared" si="21"/>
        <v>0.018055555555555554</v>
      </c>
      <c r="J20" s="297">
        <f t="shared" si="22"/>
        <v>0.19166666666666662</v>
      </c>
      <c r="K20" s="89">
        <f t="shared" si="2"/>
        <v>0.2506944444444444</v>
      </c>
      <c r="L20" s="89">
        <f t="shared" si="3"/>
        <v>0.29374999999999996</v>
      </c>
      <c r="M20" s="89">
        <f t="shared" si="23"/>
        <v>0.33749999999999997</v>
      </c>
      <c r="N20" s="89">
        <f t="shared" si="4"/>
        <v>0.3687499999999999</v>
      </c>
      <c r="O20" s="89">
        <f t="shared" si="5"/>
        <v>0.43888888888888883</v>
      </c>
      <c r="P20" s="89">
        <f t="shared" si="6"/>
        <v>0.5111111111111111</v>
      </c>
      <c r="Q20" s="89">
        <f t="shared" si="7"/>
        <v>0.5756944444444444</v>
      </c>
      <c r="R20" s="89">
        <f t="shared" si="8"/>
        <v>0.6208333333333332</v>
      </c>
      <c r="S20" s="89">
        <f t="shared" si="9"/>
        <v>0.6902777777777777</v>
      </c>
      <c r="T20" s="296">
        <f t="shared" si="10"/>
        <v>0.7958333333333333</v>
      </c>
      <c r="U20" s="299" t="str">
        <f t="shared" si="0"/>
        <v>-</v>
      </c>
      <c r="V20" s="265"/>
      <c r="W20" s="80"/>
      <c r="X20" s="284">
        <f t="shared" si="24"/>
        <v>11</v>
      </c>
      <c r="Y20" s="300" t="s">
        <v>322</v>
      </c>
      <c r="Z20" s="295" t="s">
        <v>31</v>
      </c>
      <c r="AA20" s="81" t="s">
        <v>241</v>
      </c>
      <c r="AB20" s="276" t="s">
        <v>241</v>
      </c>
      <c r="AC20" s="87">
        <v>1.3</v>
      </c>
      <c r="AD20" s="87">
        <v>1.3</v>
      </c>
      <c r="AE20" s="88">
        <f t="shared" si="25"/>
        <v>15.900000000000002</v>
      </c>
      <c r="AF20" s="89">
        <v>0.001388888888888889</v>
      </c>
      <c r="AG20" s="89">
        <v>0.001388888888888889</v>
      </c>
      <c r="AH20" s="296">
        <f t="shared" si="26"/>
        <v>0.01875</v>
      </c>
      <c r="AI20" s="297">
        <f t="shared" si="11"/>
        <v>0.27222222222222214</v>
      </c>
      <c r="AJ20" s="89">
        <f t="shared" si="12"/>
        <v>0.3326388888888888</v>
      </c>
      <c r="AK20" s="89">
        <f t="shared" si="13"/>
        <v>0.3729166666666666</v>
      </c>
      <c r="AL20" s="89">
        <f aca="true" t="shared" si="31" ref="AL20:AL48">AF20+AL19</f>
        <v>0.40069444444444446</v>
      </c>
      <c r="AM20" s="89">
        <f t="shared" si="30"/>
        <v>0.4527777777777778</v>
      </c>
      <c r="AN20" s="89"/>
      <c r="AO20" s="89">
        <f t="shared" si="15"/>
        <v>0.5125</v>
      </c>
      <c r="AP20" s="89">
        <f t="shared" si="16"/>
        <v>0.5951388888888889</v>
      </c>
      <c r="AQ20" s="89">
        <f t="shared" si="17"/>
        <v>0.661111111111111</v>
      </c>
      <c r="AR20" s="89">
        <f t="shared" si="18"/>
        <v>0.7062499999999999</v>
      </c>
      <c r="AS20" s="89">
        <f t="shared" si="27"/>
        <v>0.7034722222222222</v>
      </c>
      <c r="AT20" s="89">
        <v>0.7708333333333334</v>
      </c>
      <c r="AU20" s="296">
        <f aca="true" t="shared" si="32" ref="AU20:AU48">AU19+AF20</f>
        <v>0.8833333333333334</v>
      </c>
      <c r="AV20" s="301" t="str">
        <f t="shared" si="28"/>
        <v>-</v>
      </c>
      <c r="AW20" s="302" t="str">
        <f t="shared" si="29"/>
        <v>-</v>
      </c>
    </row>
    <row r="21" spans="1:49" ht="11.25">
      <c r="A21" s="285">
        <f t="shared" si="19"/>
        <v>12</v>
      </c>
      <c r="B21" s="303" t="s">
        <v>190</v>
      </c>
      <c r="C21" s="295" t="s">
        <v>31</v>
      </c>
      <c r="D21" s="276" t="s">
        <v>241</v>
      </c>
      <c r="E21" s="276" t="s">
        <v>241</v>
      </c>
      <c r="F21" s="87">
        <v>1.2</v>
      </c>
      <c r="G21" s="88">
        <f t="shared" si="20"/>
        <v>17.4</v>
      </c>
      <c r="H21" s="89">
        <v>0.001388888888888889</v>
      </c>
      <c r="I21" s="296">
        <f t="shared" si="21"/>
        <v>0.01944444444444444</v>
      </c>
      <c r="J21" s="297">
        <f t="shared" si="22"/>
        <v>0.1930555555555555</v>
      </c>
      <c r="K21" s="89">
        <f t="shared" si="2"/>
        <v>0.25208333333333327</v>
      </c>
      <c r="L21" s="89">
        <f t="shared" si="3"/>
        <v>0.29513888888888884</v>
      </c>
      <c r="M21" s="89">
        <f t="shared" si="23"/>
        <v>0.33888888888888885</v>
      </c>
      <c r="N21" s="89">
        <f t="shared" si="4"/>
        <v>0.3701388888888888</v>
      </c>
      <c r="O21" s="89">
        <f t="shared" si="5"/>
        <v>0.4402777777777777</v>
      </c>
      <c r="P21" s="89">
        <f t="shared" si="6"/>
        <v>0.5125</v>
      </c>
      <c r="Q21" s="89">
        <f t="shared" si="7"/>
        <v>0.5770833333333333</v>
      </c>
      <c r="R21" s="89">
        <f t="shared" si="8"/>
        <v>0.6222222222222221</v>
      </c>
      <c r="S21" s="89">
        <f t="shared" si="9"/>
        <v>0.6916666666666665</v>
      </c>
      <c r="T21" s="296">
        <f t="shared" si="10"/>
        <v>0.7972222222222222</v>
      </c>
      <c r="U21" s="299" t="str">
        <f t="shared" si="0"/>
        <v>-</v>
      </c>
      <c r="V21" s="265" t="s">
        <v>241</v>
      </c>
      <c r="W21" s="80"/>
      <c r="X21" s="284">
        <f t="shared" si="24"/>
        <v>12</v>
      </c>
      <c r="Y21" s="300" t="s">
        <v>197</v>
      </c>
      <c r="Z21" s="295" t="s">
        <v>31</v>
      </c>
      <c r="AA21" s="81" t="s">
        <v>241</v>
      </c>
      <c r="AB21" s="276" t="s">
        <v>241</v>
      </c>
      <c r="AC21" s="87">
        <v>0.5</v>
      </c>
      <c r="AD21" s="87">
        <v>0.5</v>
      </c>
      <c r="AE21" s="88">
        <f t="shared" si="25"/>
        <v>16.400000000000002</v>
      </c>
      <c r="AF21" s="89">
        <v>0.0006944444444444445</v>
      </c>
      <c r="AG21" s="89">
        <v>0.0006944444444444445</v>
      </c>
      <c r="AH21" s="296">
        <f t="shared" si="26"/>
        <v>0.019444444444444445</v>
      </c>
      <c r="AI21" s="297">
        <f t="shared" si="11"/>
        <v>0.2729166666666666</v>
      </c>
      <c r="AJ21" s="89">
        <f t="shared" si="12"/>
        <v>0.33333333333333326</v>
      </c>
      <c r="AK21" s="89">
        <f t="shared" si="13"/>
        <v>0.37361111111111106</v>
      </c>
      <c r="AL21" s="89">
        <f t="shared" si="31"/>
        <v>0.4013888888888889</v>
      </c>
      <c r="AM21" s="89">
        <f t="shared" si="30"/>
        <v>0.4534722222222222</v>
      </c>
      <c r="AN21" s="89"/>
      <c r="AO21" s="89">
        <f t="shared" si="15"/>
        <v>0.5131944444444444</v>
      </c>
      <c r="AP21" s="89">
        <f t="shared" si="16"/>
        <v>0.5958333333333333</v>
      </c>
      <c r="AQ21" s="89">
        <f t="shared" si="17"/>
        <v>0.6618055555555554</v>
      </c>
      <c r="AR21" s="89">
        <f t="shared" si="18"/>
        <v>0.7069444444444444</v>
      </c>
      <c r="AS21" s="89">
        <f t="shared" si="27"/>
        <v>0.7041666666666666</v>
      </c>
      <c r="AT21" s="89">
        <v>0.7715277777777777</v>
      </c>
      <c r="AU21" s="296">
        <f t="shared" si="32"/>
        <v>0.8840277777777779</v>
      </c>
      <c r="AV21" s="301" t="str">
        <f t="shared" si="28"/>
        <v>-</v>
      </c>
      <c r="AW21" s="302" t="str">
        <f t="shared" si="29"/>
        <v>-</v>
      </c>
    </row>
    <row r="22" spans="1:49" ht="11.25">
      <c r="A22" s="285">
        <f t="shared" si="19"/>
        <v>13</v>
      </c>
      <c r="B22" s="303" t="s">
        <v>191</v>
      </c>
      <c r="C22" s="295" t="s">
        <v>31</v>
      </c>
      <c r="D22" s="276" t="s">
        <v>241</v>
      </c>
      <c r="E22" s="276" t="s">
        <v>241</v>
      </c>
      <c r="F22" s="87">
        <v>1</v>
      </c>
      <c r="G22" s="88">
        <f t="shared" si="20"/>
        <v>18.4</v>
      </c>
      <c r="H22" s="89">
        <v>0.001388888888888889</v>
      </c>
      <c r="I22" s="296">
        <f t="shared" si="21"/>
        <v>0.02083333333333333</v>
      </c>
      <c r="J22" s="297">
        <f t="shared" si="22"/>
        <v>0.1944444444444444</v>
      </c>
      <c r="K22" s="89">
        <f t="shared" si="2"/>
        <v>0.25347222222222215</v>
      </c>
      <c r="L22" s="89">
        <f t="shared" si="3"/>
        <v>0.2965277777777777</v>
      </c>
      <c r="M22" s="89">
        <f t="shared" si="23"/>
        <v>0.34027777777777773</v>
      </c>
      <c r="N22" s="89">
        <f t="shared" si="4"/>
        <v>0.3715277777777777</v>
      </c>
      <c r="O22" s="89">
        <f t="shared" si="5"/>
        <v>0.4416666666666666</v>
      </c>
      <c r="P22" s="89">
        <f t="shared" si="6"/>
        <v>0.5138888888888888</v>
      </c>
      <c r="Q22" s="89">
        <f t="shared" si="7"/>
        <v>0.5784722222222222</v>
      </c>
      <c r="R22" s="89">
        <f t="shared" si="8"/>
        <v>0.623611111111111</v>
      </c>
      <c r="S22" s="89">
        <f t="shared" si="9"/>
        <v>0.6930555555555554</v>
      </c>
      <c r="T22" s="296">
        <f t="shared" si="10"/>
        <v>0.798611111111111</v>
      </c>
      <c r="U22" s="299" t="str">
        <f t="shared" si="0"/>
        <v>-</v>
      </c>
      <c r="V22" s="265" t="s">
        <v>241</v>
      </c>
      <c r="W22" s="80"/>
      <c r="X22" s="284">
        <f t="shared" si="24"/>
        <v>13</v>
      </c>
      <c r="Y22" s="300" t="s">
        <v>196</v>
      </c>
      <c r="Z22" s="295" t="s">
        <v>32</v>
      </c>
      <c r="AA22" s="81" t="s">
        <v>241</v>
      </c>
      <c r="AB22" s="276" t="s">
        <v>241</v>
      </c>
      <c r="AC22" s="87">
        <v>1.7</v>
      </c>
      <c r="AD22" s="87">
        <v>1.7</v>
      </c>
      <c r="AE22" s="88">
        <f t="shared" si="25"/>
        <v>18.1</v>
      </c>
      <c r="AF22" s="89">
        <v>0.001388888888888889</v>
      </c>
      <c r="AG22" s="89">
        <v>0.001388888888888889</v>
      </c>
      <c r="AH22" s="296">
        <f t="shared" si="26"/>
        <v>0.020833333333333332</v>
      </c>
      <c r="AI22" s="297">
        <f t="shared" si="11"/>
        <v>0.27430555555555547</v>
      </c>
      <c r="AJ22" s="89">
        <f t="shared" si="12"/>
        <v>0.33472222222222214</v>
      </c>
      <c r="AK22" s="89">
        <f t="shared" si="13"/>
        <v>0.37499999999999994</v>
      </c>
      <c r="AL22" s="89">
        <f t="shared" si="31"/>
        <v>0.4027777777777778</v>
      </c>
      <c r="AM22" s="89">
        <f t="shared" si="30"/>
        <v>0.4548611111111111</v>
      </c>
      <c r="AN22" s="89"/>
      <c r="AO22" s="89">
        <f t="shared" si="15"/>
        <v>0.5145833333333333</v>
      </c>
      <c r="AP22" s="89">
        <f t="shared" si="16"/>
        <v>0.5972222222222222</v>
      </c>
      <c r="AQ22" s="89">
        <f t="shared" si="17"/>
        <v>0.6631944444444443</v>
      </c>
      <c r="AR22" s="89">
        <f t="shared" si="18"/>
        <v>0.7083333333333333</v>
      </c>
      <c r="AS22" s="89">
        <f t="shared" si="27"/>
        <v>0.7055555555555555</v>
      </c>
      <c r="AT22" s="89">
        <v>0.7729166666666666</v>
      </c>
      <c r="AU22" s="296">
        <f t="shared" si="32"/>
        <v>0.8854166666666667</v>
      </c>
      <c r="AV22" s="301" t="str">
        <f t="shared" si="28"/>
        <v>-</v>
      </c>
      <c r="AW22" s="302" t="str">
        <f t="shared" si="29"/>
        <v>-</v>
      </c>
    </row>
    <row r="23" spans="1:49" ht="11.25">
      <c r="A23" s="285">
        <f t="shared" si="19"/>
        <v>14</v>
      </c>
      <c r="B23" s="303" t="s">
        <v>200</v>
      </c>
      <c r="C23" s="295" t="s">
        <v>31</v>
      </c>
      <c r="D23" s="276" t="s">
        <v>241</v>
      </c>
      <c r="E23" s="276" t="s">
        <v>241</v>
      </c>
      <c r="F23" s="87">
        <v>1.9</v>
      </c>
      <c r="G23" s="88">
        <f t="shared" si="20"/>
        <v>20.299999999999997</v>
      </c>
      <c r="H23" s="89">
        <v>0.0020833333333333333</v>
      </c>
      <c r="I23" s="296">
        <f t="shared" si="21"/>
        <v>0.02291666666666666</v>
      </c>
      <c r="J23" s="297">
        <f t="shared" si="22"/>
        <v>0.19652777777777772</v>
      </c>
      <c r="K23" s="89">
        <f t="shared" si="2"/>
        <v>0.2555555555555555</v>
      </c>
      <c r="L23" s="89">
        <f t="shared" si="3"/>
        <v>0.29861111111111105</v>
      </c>
      <c r="M23" s="89">
        <f t="shared" si="23"/>
        <v>0.34236111111111106</v>
      </c>
      <c r="N23" s="89">
        <f t="shared" si="4"/>
        <v>0.373611111111111</v>
      </c>
      <c r="O23" s="89">
        <f t="shared" si="5"/>
        <v>0.4437499999999999</v>
      </c>
      <c r="P23" s="89">
        <f t="shared" si="6"/>
        <v>0.5159722222222222</v>
      </c>
      <c r="Q23" s="89">
        <f t="shared" si="7"/>
        <v>0.5805555555555555</v>
      </c>
      <c r="R23" s="89">
        <f t="shared" si="8"/>
        <v>0.6256944444444443</v>
      </c>
      <c r="S23" s="89">
        <f t="shared" si="9"/>
        <v>0.6951388888888888</v>
      </c>
      <c r="T23" s="296">
        <f t="shared" si="10"/>
        <v>0.8006944444444444</v>
      </c>
      <c r="U23" s="299" t="str">
        <f t="shared" si="0"/>
        <v>-</v>
      </c>
      <c r="V23" s="265" t="s">
        <v>241</v>
      </c>
      <c r="W23" s="80"/>
      <c r="X23" s="284">
        <f t="shared" si="24"/>
        <v>14</v>
      </c>
      <c r="Y23" s="300" t="s">
        <v>320</v>
      </c>
      <c r="Z23" s="295" t="s">
        <v>32</v>
      </c>
      <c r="AA23" s="81" t="s">
        <v>241</v>
      </c>
      <c r="AB23" s="276" t="s">
        <v>241</v>
      </c>
      <c r="AC23" s="87">
        <v>1.3</v>
      </c>
      <c r="AD23" s="87">
        <v>1.3</v>
      </c>
      <c r="AE23" s="88">
        <f t="shared" si="25"/>
        <v>19.400000000000002</v>
      </c>
      <c r="AF23" s="89">
        <v>0.001388888888888889</v>
      </c>
      <c r="AG23" s="89">
        <v>0.001388888888888889</v>
      </c>
      <c r="AH23" s="296">
        <f t="shared" si="26"/>
        <v>0.02222222222222222</v>
      </c>
      <c r="AI23" s="297">
        <f t="shared" si="11"/>
        <v>0.27569444444444435</v>
      </c>
      <c r="AJ23" s="89">
        <f t="shared" si="12"/>
        <v>0.336111111111111</v>
      </c>
      <c r="AK23" s="89">
        <f t="shared" si="13"/>
        <v>0.37638888888888883</v>
      </c>
      <c r="AL23" s="89">
        <f t="shared" si="31"/>
        <v>0.4041666666666667</v>
      </c>
      <c r="AM23" s="89">
        <f t="shared" si="30"/>
        <v>0.45625</v>
      </c>
      <c r="AN23" s="89"/>
      <c r="AO23" s="89">
        <f t="shared" si="15"/>
        <v>0.5159722222222222</v>
      </c>
      <c r="AP23" s="89">
        <f t="shared" si="16"/>
        <v>0.5986111111111111</v>
      </c>
      <c r="AQ23" s="89">
        <f t="shared" si="17"/>
        <v>0.6645833333333332</v>
      </c>
      <c r="AR23" s="89">
        <f t="shared" si="18"/>
        <v>0.7097222222222221</v>
      </c>
      <c r="AS23" s="89">
        <f t="shared" si="27"/>
        <v>0.7069444444444444</v>
      </c>
      <c r="AT23" s="89">
        <v>0.7743055555555555</v>
      </c>
      <c r="AU23" s="296">
        <f t="shared" si="32"/>
        <v>0.8868055555555556</v>
      </c>
      <c r="AV23" s="301" t="str">
        <f t="shared" si="28"/>
        <v>-</v>
      </c>
      <c r="AW23" s="302" t="str">
        <f t="shared" si="29"/>
        <v>-</v>
      </c>
    </row>
    <row r="24" spans="1:49" ht="11.25">
      <c r="A24" s="285">
        <f t="shared" si="19"/>
        <v>15</v>
      </c>
      <c r="B24" s="303" t="s">
        <v>192</v>
      </c>
      <c r="C24" s="295" t="s">
        <v>31</v>
      </c>
      <c r="D24" s="276" t="s">
        <v>241</v>
      </c>
      <c r="E24" s="276" t="s">
        <v>241</v>
      </c>
      <c r="F24" s="87">
        <v>0.7</v>
      </c>
      <c r="G24" s="88">
        <f t="shared" si="20"/>
        <v>20.999999999999996</v>
      </c>
      <c r="H24" s="89">
        <v>0.001388888888888889</v>
      </c>
      <c r="I24" s="296">
        <f t="shared" si="21"/>
        <v>0.02430555555555555</v>
      </c>
      <c r="J24" s="297">
        <f t="shared" si="22"/>
        <v>0.1979166666666666</v>
      </c>
      <c r="K24" s="89">
        <f t="shared" si="2"/>
        <v>0.25694444444444436</v>
      </c>
      <c r="L24" s="89">
        <f t="shared" si="3"/>
        <v>0.29999999999999993</v>
      </c>
      <c r="M24" s="89">
        <f t="shared" si="23"/>
        <v>0.34374999999999994</v>
      </c>
      <c r="N24" s="89">
        <f t="shared" si="4"/>
        <v>0.3749999999999999</v>
      </c>
      <c r="O24" s="89">
        <f t="shared" si="5"/>
        <v>0.4451388888888888</v>
      </c>
      <c r="P24" s="89">
        <f t="shared" si="6"/>
        <v>0.517361111111111</v>
      </c>
      <c r="Q24" s="89">
        <f t="shared" si="7"/>
        <v>0.5819444444444444</v>
      </c>
      <c r="R24" s="89">
        <f t="shared" si="8"/>
        <v>0.6270833333333332</v>
      </c>
      <c r="S24" s="89">
        <f t="shared" si="9"/>
        <v>0.6965277777777776</v>
      </c>
      <c r="T24" s="296">
        <f t="shared" si="10"/>
        <v>0.8020833333333333</v>
      </c>
      <c r="U24" s="299" t="str">
        <f t="shared" si="0"/>
        <v>-</v>
      </c>
      <c r="V24" s="265"/>
      <c r="W24" s="80"/>
      <c r="X24" s="284">
        <f t="shared" si="24"/>
        <v>15</v>
      </c>
      <c r="Y24" s="300" t="s">
        <v>316</v>
      </c>
      <c r="Z24" s="295" t="s">
        <v>31</v>
      </c>
      <c r="AA24" s="81" t="s">
        <v>241</v>
      </c>
      <c r="AB24" s="276" t="s">
        <v>241</v>
      </c>
      <c r="AC24" s="87">
        <v>0.2</v>
      </c>
      <c r="AD24" s="87">
        <v>0.2</v>
      </c>
      <c r="AE24" s="88">
        <f t="shared" si="25"/>
        <v>19.6</v>
      </c>
      <c r="AF24" s="89">
        <v>0.0006944444444444445</v>
      </c>
      <c r="AG24" s="89">
        <v>0.0006944444444444445</v>
      </c>
      <c r="AH24" s="296">
        <f t="shared" si="26"/>
        <v>0.022916666666666665</v>
      </c>
      <c r="AI24" s="297">
        <f t="shared" si="11"/>
        <v>0.2763888888888888</v>
      </c>
      <c r="AJ24" s="89">
        <f t="shared" si="12"/>
        <v>0.33680555555555547</v>
      </c>
      <c r="AK24" s="89">
        <f t="shared" si="13"/>
        <v>0.37708333333333327</v>
      </c>
      <c r="AL24" s="89">
        <f t="shared" si="31"/>
        <v>0.4048611111111111</v>
      </c>
      <c r="AM24" s="89">
        <f t="shared" si="30"/>
        <v>0.45694444444444443</v>
      </c>
      <c r="AN24" s="89"/>
      <c r="AO24" s="89">
        <f t="shared" si="15"/>
        <v>0.5166666666666666</v>
      </c>
      <c r="AP24" s="89">
        <f t="shared" si="16"/>
        <v>0.5993055555555555</v>
      </c>
      <c r="AQ24" s="89">
        <f t="shared" si="17"/>
        <v>0.6652777777777776</v>
      </c>
      <c r="AR24" s="89">
        <f t="shared" si="18"/>
        <v>0.7104166666666666</v>
      </c>
      <c r="AS24" s="89">
        <f t="shared" si="27"/>
        <v>0.7076388888888888</v>
      </c>
      <c r="AT24" s="89">
        <v>0.775</v>
      </c>
      <c r="AU24" s="296">
        <f t="shared" si="32"/>
        <v>0.8875000000000001</v>
      </c>
      <c r="AV24" s="301" t="str">
        <f t="shared" si="28"/>
        <v>-</v>
      </c>
      <c r="AW24" s="302" t="str">
        <f t="shared" si="29"/>
        <v>-</v>
      </c>
    </row>
    <row r="25" spans="1:49" ht="11.25">
      <c r="A25" s="285">
        <f t="shared" si="19"/>
        <v>16</v>
      </c>
      <c r="B25" s="303" t="s">
        <v>193</v>
      </c>
      <c r="C25" s="295" t="s">
        <v>31</v>
      </c>
      <c r="D25" s="276" t="s">
        <v>241</v>
      </c>
      <c r="E25" s="276" t="s">
        <v>241</v>
      </c>
      <c r="F25" s="87">
        <v>1.7</v>
      </c>
      <c r="G25" s="88">
        <f t="shared" si="20"/>
        <v>22.699999999999996</v>
      </c>
      <c r="H25" s="89">
        <v>0.001388888888888889</v>
      </c>
      <c r="I25" s="296">
        <f t="shared" si="21"/>
        <v>0.025694444444444436</v>
      </c>
      <c r="J25" s="297">
        <f t="shared" si="22"/>
        <v>0.19930555555555549</v>
      </c>
      <c r="K25" s="89">
        <f t="shared" si="2"/>
        <v>0.25833333333333325</v>
      </c>
      <c r="L25" s="89">
        <f t="shared" si="3"/>
        <v>0.3013888888888888</v>
      </c>
      <c r="M25" s="89">
        <f t="shared" si="23"/>
        <v>0.34513888888888883</v>
      </c>
      <c r="N25" s="89">
        <f t="shared" si="4"/>
        <v>0.3763888888888888</v>
      </c>
      <c r="O25" s="89">
        <f t="shared" si="5"/>
        <v>0.4465277777777777</v>
      </c>
      <c r="P25" s="89">
        <f t="shared" si="6"/>
        <v>0.5187499999999999</v>
      </c>
      <c r="Q25" s="89">
        <f t="shared" si="7"/>
        <v>0.5833333333333333</v>
      </c>
      <c r="R25" s="89">
        <f t="shared" si="8"/>
        <v>0.6284722222222221</v>
      </c>
      <c r="S25" s="89">
        <f t="shared" si="9"/>
        <v>0.6979166666666665</v>
      </c>
      <c r="T25" s="296">
        <f t="shared" si="10"/>
        <v>0.8034722222222221</v>
      </c>
      <c r="U25" s="299" t="str">
        <f t="shared" si="0"/>
        <v>-</v>
      </c>
      <c r="V25" s="265" t="s">
        <v>241</v>
      </c>
      <c r="W25" s="80"/>
      <c r="X25" s="284">
        <f t="shared" si="24"/>
        <v>16</v>
      </c>
      <c r="Y25" s="300" t="s">
        <v>317</v>
      </c>
      <c r="Z25" s="295" t="s">
        <v>31</v>
      </c>
      <c r="AA25" s="81" t="s">
        <v>241</v>
      </c>
      <c r="AB25" s="276" t="s">
        <v>241</v>
      </c>
      <c r="AC25" s="87">
        <v>1.6</v>
      </c>
      <c r="AD25" s="87">
        <v>1.6</v>
      </c>
      <c r="AE25" s="88">
        <f t="shared" si="25"/>
        <v>21.200000000000003</v>
      </c>
      <c r="AF25" s="89">
        <v>0.001388888888888889</v>
      </c>
      <c r="AG25" s="89">
        <v>0.001388888888888889</v>
      </c>
      <c r="AH25" s="296">
        <f t="shared" si="26"/>
        <v>0.024305555555555552</v>
      </c>
      <c r="AI25" s="297">
        <f t="shared" si="11"/>
        <v>0.2777777777777777</v>
      </c>
      <c r="AJ25" s="89">
        <f t="shared" si="12"/>
        <v>0.33819444444444435</v>
      </c>
      <c r="AK25" s="89">
        <f t="shared" si="13"/>
        <v>0.37847222222222215</v>
      </c>
      <c r="AL25" s="89">
        <f t="shared" si="31"/>
        <v>0.40625</v>
      </c>
      <c r="AM25" s="89">
        <f t="shared" si="30"/>
        <v>0.4583333333333333</v>
      </c>
      <c r="AN25" s="89"/>
      <c r="AO25" s="89">
        <f t="shared" si="15"/>
        <v>0.5180555555555555</v>
      </c>
      <c r="AP25" s="89">
        <f t="shared" si="16"/>
        <v>0.6006944444444444</v>
      </c>
      <c r="AQ25" s="89">
        <f t="shared" si="17"/>
        <v>0.6666666666666665</v>
      </c>
      <c r="AR25" s="89">
        <f t="shared" si="18"/>
        <v>0.7118055555555555</v>
      </c>
      <c r="AS25" s="89">
        <f t="shared" si="27"/>
        <v>0.7090277777777777</v>
      </c>
      <c r="AT25" s="89">
        <v>0.7763888888888888</v>
      </c>
      <c r="AU25" s="296">
        <f t="shared" si="32"/>
        <v>0.888888888888889</v>
      </c>
      <c r="AV25" s="301" t="str">
        <f t="shared" si="28"/>
        <v>-</v>
      </c>
      <c r="AW25" s="302" t="str">
        <f t="shared" si="29"/>
        <v>-</v>
      </c>
    </row>
    <row r="26" spans="1:49" ht="11.25">
      <c r="A26" s="285">
        <f t="shared" si="19"/>
        <v>17</v>
      </c>
      <c r="B26" s="303" t="s">
        <v>203</v>
      </c>
      <c r="C26" s="295" t="s">
        <v>32</v>
      </c>
      <c r="D26" s="276" t="s">
        <v>241</v>
      </c>
      <c r="E26" s="276" t="s">
        <v>241</v>
      </c>
      <c r="F26" s="87">
        <v>1.5</v>
      </c>
      <c r="G26" s="88">
        <f t="shared" si="20"/>
        <v>24.199999999999996</v>
      </c>
      <c r="H26" s="89">
        <v>0.001388888888888889</v>
      </c>
      <c r="I26" s="296">
        <f t="shared" si="21"/>
        <v>0.027083333333333324</v>
      </c>
      <c r="J26" s="297">
        <f t="shared" si="22"/>
        <v>0.20069444444444437</v>
      </c>
      <c r="K26" s="89">
        <f t="shared" si="2"/>
        <v>0.25972222222222213</v>
      </c>
      <c r="L26" s="89">
        <f t="shared" si="3"/>
        <v>0.3027777777777777</v>
      </c>
      <c r="M26" s="89">
        <f t="shared" si="23"/>
        <v>0.3465277777777777</v>
      </c>
      <c r="N26" s="89">
        <f t="shared" si="4"/>
        <v>0.37777777777777766</v>
      </c>
      <c r="O26" s="89">
        <f t="shared" si="5"/>
        <v>0.4479166666666666</v>
      </c>
      <c r="P26" s="89">
        <f t="shared" si="6"/>
        <v>0.5201388888888888</v>
      </c>
      <c r="Q26" s="89">
        <f t="shared" si="7"/>
        <v>0.5847222222222221</v>
      </c>
      <c r="R26" s="89">
        <f t="shared" si="8"/>
        <v>0.629861111111111</v>
      </c>
      <c r="S26" s="89">
        <f t="shared" si="9"/>
        <v>0.6993055555555554</v>
      </c>
      <c r="T26" s="296">
        <f t="shared" si="10"/>
        <v>0.804861111111111</v>
      </c>
      <c r="U26" s="299" t="str">
        <f t="shared" si="0"/>
        <v>-</v>
      </c>
      <c r="V26" s="265" t="s">
        <v>241</v>
      </c>
      <c r="W26" s="80"/>
      <c r="X26" s="284">
        <f t="shared" si="24"/>
        <v>17</v>
      </c>
      <c r="Y26" s="300" t="s">
        <v>319</v>
      </c>
      <c r="Z26" s="295" t="s">
        <v>202</v>
      </c>
      <c r="AA26" s="81" t="s">
        <v>241</v>
      </c>
      <c r="AB26" s="276" t="s">
        <v>241</v>
      </c>
      <c r="AC26" s="87">
        <v>1.4</v>
      </c>
      <c r="AD26" s="87">
        <v>1.4</v>
      </c>
      <c r="AE26" s="88">
        <f t="shared" si="25"/>
        <v>22.6</v>
      </c>
      <c r="AF26" s="89">
        <v>0.0020833333333333333</v>
      </c>
      <c r="AG26" s="89">
        <v>0.0020833333333333333</v>
      </c>
      <c r="AH26" s="296">
        <f t="shared" si="26"/>
        <v>0.026388888888888885</v>
      </c>
      <c r="AI26" s="297">
        <f t="shared" si="11"/>
        <v>0.279861111111111</v>
      </c>
      <c r="AJ26" s="89">
        <f t="shared" si="12"/>
        <v>0.3402777777777777</v>
      </c>
      <c r="AK26" s="89">
        <f t="shared" si="13"/>
        <v>0.3805555555555555</v>
      </c>
      <c r="AL26" s="89">
        <f t="shared" si="31"/>
        <v>0.4083333333333333</v>
      </c>
      <c r="AM26" s="89">
        <f t="shared" si="30"/>
        <v>0.46041666666666664</v>
      </c>
      <c r="AN26" s="89"/>
      <c r="AO26" s="89">
        <f t="shared" si="15"/>
        <v>0.5201388888888888</v>
      </c>
      <c r="AP26" s="89">
        <f t="shared" si="16"/>
        <v>0.6027777777777777</v>
      </c>
      <c r="AQ26" s="89">
        <f t="shared" si="17"/>
        <v>0.6687499999999998</v>
      </c>
      <c r="AR26" s="89">
        <f t="shared" si="18"/>
        <v>0.7138888888888888</v>
      </c>
      <c r="AS26" s="89">
        <f t="shared" si="27"/>
        <v>0.711111111111111</v>
      </c>
      <c r="AT26" s="89">
        <v>0.7784722222222221</v>
      </c>
      <c r="AU26" s="296">
        <f t="shared" si="32"/>
        <v>0.8909722222222223</v>
      </c>
      <c r="AV26" s="301" t="str">
        <f aca="true" t="shared" si="33" ref="AV26:AW48">IF(AC26&gt;2.9,AC26/AF26/24,"-")</f>
        <v>-</v>
      </c>
      <c r="AW26" s="302" t="str">
        <f t="shared" si="33"/>
        <v>-</v>
      </c>
    </row>
    <row r="27" spans="1:49" ht="11.25">
      <c r="A27" s="285">
        <f t="shared" si="19"/>
        <v>18</v>
      </c>
      <c r="B27" s="303" t="s">
        <v>204</v>
      </c>
      <c r="C27" s="295" t="s">
        <v>32</v>
      </c>
      <c r="D27" s="276" t="s">
        <v>241</v>
      </c>
      <c r="E27" s="276" t="s">
        <v>241</v>
      </c>
      <c r="F27" s="87">
        <v>2</v>
      </c>
      <c r="G27" s="88">
        <f t="shared" si="20"/>
        <v>26.199999999999996</v>
      </c>
      <c r="H27" s="89">
        <v>0.0020833333333333333</v>
      </c>
      <c r="I27" s="296">
        <f t="shared" si="21"/>
        <v>0.029166666666666657</v>
      </c>
      <c r="J27" s="297">
        <f t="shared" si="22"/>
        <v>0.2027777777777777</v>
      </c>
      <c r="K27" s="89">
        <f t="shared" si="2"/>
        <v>0.26180555555555546</v>
      </c>
      <c r="L27" s="89">
        <f t="shared" si="3"/>
        <v>0.304861111111111</v>
      </c>
      <c r="M27" s="89">
        <f t="shared" si="23"/>
        <v>0.34861111111111104</v>
      </c>
      <c r="N27" s="89">
        <f t="shared" si="4"/>
        <v>0.379861111111111</v>
      </c>
      <c r="O27" s="89">
        <f t="shared" si="5"/>
        <v>0.4499999999999999</v>
      </c>
      <c r="P27" s="89">
        <f t="shared" si="6"/>
        <v>0.5222222222222221</v>
      </c>
      <c r="Q27" s="89">
        <f t="shared" si="7"/>
        <v>0.5868055555555555</v>
      </c>
      <c r="R27" s="89">
        <f t="shared" si="8"/>
        <v>0.6319444444444443</v>
      </c>
      <c r="S27" s="89">
        <f t="shared" si="9"/>
        <v>0.7013888888888887</v>
      </c>
      <c r="T27" s="296">
        <f t="shared" si="10"/>
        <v>0.8069444444444444</v>
      </c>
      <c r="U27" s="299" t="str">
        <f t="shared" si="0"/>
        <v>-</v>
      </c>
      <c r="V27" s="265" t="s">
        <v>241</v>
      </c>
      <c r="W27" s="80"/>
      <c r="X27" s="284">
        <f t="shared" si="24"/>
        <v>18</v>
      </c>
      <c r="Y27" s="300" t="s">
        <v>218</v>
      </c>
      <c r="Z27" s="295" t="s">
        <v>31</v>
      </c>
      <c r="AA27" s="81" t="s">
        <v>241</v>
      </c>
      <c r="AB27" s="276" t="s">
        <v>241</v>
      </c>
      <c r="AC27" s="87">
        <v>1</v>
      </c>
      <c r="AD27" s="87">
        <v>1</v>
      </c>
      <c r="AE27" s="88">
        <f t="shared" si="25"/>
        <v>23.6</v>
      </c>
      <c r="AF27" s="89">
        <v>0.001388888888888889</v>
      </c>
      <c r="AG27" s="89">
        <v>0.001388888888888889</v>
      </c>
      <c r="AH27" s="296">
        <f t="shared" si="26"/>
        <v>0.027777777777777773</v>
      </c>
      <c r="AI27" s="297">
        <f t="shared" si="11"/>
        <v>0.2812499999999999</v>
      </c>
      <c r="AJ27" s="89">
        <f t="shared" si="12"/>
        <v>0.34166666666666656</v>
      </c>
      <c r="AK27" s="89">
        <f t="shared" si="13"/>
        <v>0.38194444444444436</v>
      </c>
      <c r="AL27" s="89">
        <f t="shared" si="31"/>
        <v>0.4097222222222222</v>
      </c>
      <c r="AM27" s="89">
        <f t="shared" si="30"/>
        <v>0.4618055555555555</v>
      </c>
      <c r="AN27" s="89"/>
      <c r="AO27" s="89">
        <f t="shared" si="15"/>
        <v>0.5215277777777777</v>
      </c>
      <c r="AP27" s="89">
        <f t="shared" si="16"/>
        <v>0.6041666666666666</v>
      </c>
      <c r="AQ27" s="89">
        <f t="shared" si="17"/>
        <v>0.6701388888888887</v>
      </c>
      <c r="AR27" s="89">
        <f t="shared" si="18"/>
        <v>0.7152777777777777</v>
      </c>
      <c r="AS27" s="89">
        <f t="shared" si="27"/>
        <v>0.7124999999999999</v>
      </c>
      <c r="AT27" s="89">
        <v>0.779861111111111</v>
      </c>
      <c r="AU27" s="296">
        <f t="shared" si="32"/>
        <v>0.8923611111111112</v>
      </c>
      <c r="AV27" s="301" t="str">
        <f t="shared" si="33"/>
        <v>-</v>
      </c>
      <c r="AW27" s="302" t="str">
        <f t="shared" si="33"/>
        <v>-</v>
      </c>
    </row>
    <row r="28" spans="1:49" ht="11.25">
      <c r="A28" s="285">
        <f t="shared" si="19"/>
        <v>19</v>
      </c>
      <c r="B28" s="303" t="s">
        <v>194</v>
      </c>
      <c r="C28" s="295" t="s">
        <v>202</v>
      </c>
      <c r="D28" s="276" t="s">
        <v>241</v>
      </c>
      <c r="E28" s="276" t="s">
        <v>241</v>
      </c>
      <c r="F28" s="87">
        <v>3.1</v>
      </c>
      <c r="G28" s="88">
        <f t="shared" si="20"/>
        <v>29.299999999999997</v>
      </c>
      <c r="H28" s="89">
        <v>0.003472222222222222</v>
      </c>
      <c r="I28" s="296">
        <f t="shared" si="21"/>
        <v>0.03263888888888888</v>
      </c>
      <c r="J28" s="297">
        <f t="shared" si="22"/>
        <v>0.2062499999999999</v>
      </c>
      <c r="K28" s="89">
        <f t="shared" si="2"/>
        <v>0.26527777777777767</v>
      </c>
      <c r="L28" s="89">
        <f t="shared" si="3"/>
        <v>0.30833333333333324</v>
      </c>
      <c r="M28" s="89">
        <f t="shared" si="23"/>
        <v>0.35208333333333325</v>
      </c>
      <c r="N28" s="89">
        <f t="shared" si="4"/>
        <v>0.3833333333333332</v>
      </c>
      <c r="O28" s="89">
        <f t="shared" si="5"/>
        <v>0.4534722222222221</v>
      </c>
      <c r="P28" s="89">
        <f t="shared" si="6"/>
        <v>0.5256944444444444</v>
      </c>
      <c r="Q28" s="89">
        <f t="shared" si="7"/>
        <v>0.5902777777777777</v>
      </c>
      <c r="R28" s="89">
        <f t="shared" si="8"/>
        <v>0.6354166666666665</v>
      </c>
      <c r="S28" s="89">
        <f t="shared" si="9"/>
        <v>0.7048611111111109</v>
      </c>
      <c r="T28" s="296">
        <f t="shared" si="10"/>
        <v>0.8104166666666666</v>
      </c>
      <c r="U28" s="299">
        <f t="shared" si="0"/>
        <v>37.2</v>
      </c>
      <c r="V28" s="265" t="s">
        <v>241</v>
      </c>
      <c r="W28" s="80"/>
      <c r="X28" s="284">
        <f t="shared" si="24"/>
        <v>19</v>
      </c>
      <c r="Y28" s="300" t="s">
        <v>318</v>
      </c>
      <c r="Z28" s="295" t="s">
        <v>202</v>
      </c>
      <c r="AA28" s="81" t="s">
        <v>241</v>
      </c>
      <c r="AB28" s="276" t="s">
        <v>241</v>
      </c>
      <c r="AC28" s="87">
        <v>3.3</v>
      </c>
      <c r="AD28" s="87">
        <v>3.3</v>
      </c>
      <c r="AE28" s="88">
        <f t="shared" si="25"/>
        <v>26.900000000000002</v>
      </c>
      <c r="AF28" s="89">
        <v>0.003472222222222222</v>
      </c>
      <c r="AG28" s="89">
        <v>0.003472222222222222</v>
      </c>
      <c r="AH28" s="296">
        <f t="shared" si="26"/>
        <v>0.031249999999999993</v>
      </c>
      <c r="AI28" s="297">
        <f t="shared" si="11"/>
        <v>0.2847222222222221</v>
      </c>
      <c r="AJ28" s="89">
        <f t="shared" si="12"/>
        <v>0.3451388888888888</v>
      </c>
      <c r="AK28" s="89">
        <f t="shared" si="13"/>
        <v>0.3854166666666666</v>
      </c>
      <c r="AL28" s="89">
        <f t="shared" si="31"/>
        <v>0.4131944444444444</v>
      </c>
      <c r="AM28" s="89">
        <f t="shared" si="30"/>
        <v>0.46527777777777773</v>
      </c>
      <c r="AN28" s="89"/>
      <c r="AO28" s="89">
        <f t="shared" si="15"/>
        <v>0.5249999999999999</v>
      </c>
      <c r="AP28" s="89">
        <f t="shared" si="16"/>
        <v>0.6076388888888888</v>
      </c>
      <c r="AQ28" s="89">
        <f t="shared" si="17"/>
        <v>0.6736111111111109</v>
      </c>
      <c r="AR28" s="89">
        <f t="shared" si="18"/>
        <v>0.7187499999999999</v>
      </c>
      <c r="AS28" s="89">
        <f t="shared" si="27"/>
        <v>0.7159722222222221</v>
      </c>
      <c r="AT28" s="89">
        <v>0.7833333333333332</v>
      </c>
      <c r="AU28" s="296">
        <f t="shared" si="32"/>
        <v>0.8958333333333334</v>
      </c>
      <c r="AV28" s="301">
        <f t="shared" si="33"/>
        <v>39.6</v>
      </c>
      <c r="AW28" s="302">
        <f t="shared" si="33"/>
        <v>39.6</v>
      </c>
    </row>
    <row r="29" spans="1:49" ht="11.25">
      <c r="A29" s="285">
        <f t="shared" si="19"/>
        <v>20</v>
      </c>
      <c r="B29" s="303" t="s">
        <v>219</v>
      </c>
      <c r="C29" s="295" t="s">
        <v>31</v>
      </c>
      <c r="D29" s="276" t="s">
        <v>241</v>
      </c>
      <c r="E29" s="81" t="s">
        <v>241</v>
      </c>
      <c r="F29" s="87">
        <v>3.3</v>
      </c>
      <c r="G29" s="88">
        <f t="shared" si="20"/>
        <v>32.599999999999994</v>
      </c>
      <c r="H29" s="89">
        <v>0.003472222222222222</v>
      </c>
      <c r="I29" s="296">
        <f t="shared" si="21"/>
        <v>0.0361111111111111</v>
      </c>
      <c r="J29" s="297">
        <f t="shared" si="22"/>
        <v>0.20972222222222212</v>
      </c>
      <c r="K29" s="89">
        <f t="shared" si="2"/>
        <v>0.2687499999999999</v>
      </c>
      <c r="L29" s="89">
        <f t="shared" si="3"/>
        <v>0.31180555555555545</v>
      </c>
      <c r="M29" s="89">
        <f t="shared" si="23"/>
        <v>0.35555555555555546</v>
      </c>
      <c r="N29" s="89">
        <f t="shared" si="4"/>
        <v>0.3868055555555554</v>
      </c>
      <c r="O29" s="89">
        <f t="shared" si="5"/>
        <v>0.4569444444444443</v>
      </c>
      <c r="P29" s="89">
        <f t="shared" si="6"/>
        <v>0.5291666666666666</v>
      </c>
      <c r="Q29" s="89">
        <f t="shared" si="7"/>
        <v>0.5937499999999999</v>
      </c>
      <c r="R29" s="89">
        <f t="shared" si="8"/>
        <v>0.6388888888888887</v>
      </c>
      <c r="S29" s="89">
        <f t="shared" si="9"/>
        <v>0.7083333333333331</v>
      </c>
      <c r="T29" s="296">
        <f t="shared" si="10"/>
        <v>0.8138888888888888</v>
      </c>
      <c r="U29" s="299">
        <f t="shared" si="0"/>
        <v>39.6</v>
      </c>
      <c r="V29" s="265" t="s">
        <v>241</v>
      </c>
      <c r="W29" s="80"/>
      <c r="X29" s="284">
        <f t="shared" si="24"/>
        <v>20</v>
      </c>
      <c r="Y29" s="300" t="s">
        <v>222</v>
      </c>
      <c r="Z29" s="295" t="s">
        <v>32</v>
      </c>
      <c r="AA29" s="81" t="s">
        <v>241</v>
      </c>
      <c r="AB29" s="276" t="s">
        <v>241</v>
      </c>
      <c r="AC29" s="87">
        <v>3.1</v>
      </c>
      <c r="AD29" s="87">
        <v>3.1</v>
      </c>
      <c r="AE29" s="88">
        <f t="shared" si="25"/>
        <v>30.000000000000004</v>
      </c>
      <c r="AF29" s="89">
        <v>0.003472222222222222</v>
      </c>
      <c r="AG29" s="89">
        <v>0.003472222222222222</v>
      </c>
      <c r="AH29" s="296">
        <f t="shared" si="26"/>
        <v>0.03472222222222222</v>
      </c>
      <c r="AI29" s="297">
        <f t="shared" si="11"/>
        <v>0.2881944444444443</v>
      </c>
      <c r="AJ29" s="89">
        <f t="shared" si="12"/>
        <v>0.348611111111111</v>
      </c>
      <c r="AK29" s="89">
        <f t="shared" si="13"/>
        <v>0.3888888888888888</v>
      </c>
      <c r="AL29" s="89">
        <f t="shared" si="31"/>
        <v>0.41666666666666663</v>
      </c>
      <c r="AM29" s="89">
        <f t="shared" si="30"/>
        <v>0.46874999999999994</v>
      </c>
      <c r="AN29" s="89"/>
      <c r="AO29" s="89">
        <f t="shared" si="15"/>
        <v>0.5284722222222221</v>
      </c>
      <c r="AP29" s="89">
        <f t="shared" si="16"/>
        <v>0.611111111111111</v>
      </c>
      <c r="AQ29" s="89">
        <f t="shared" si="17"/>
        <v>0.6770833333333331</v>
      </c>
      <c r="AR29" s="89">
        <f t="shared" si="18"/>
        <v>0.7222222222222221</v>
      </c>
      <c r="AS29" s="89">
        <f t="shared" si="27"/>
        <v>0.7194444444444443</v>
      </c>
      <c r="AT29" s="89">
        <v>0.7868055555555554</v>
      </c>
      <c r="AU29" s="296">
        <f t="shared" si="32"/>
        <v>0.8993055555555556</v>
      </c>
      <c r="AV29" s="301">
        <f t="shared" si="33"/>
        <v>37.2</v>
      </c>
      <c r="AW29" s="302">
        <f t="shared" si="33"/>
        <v>37.2</v>
      </c>
    </row>
    <row r="30" spans="1:49" ht="11.25">
      <c r="A30" s="285">
        <f t="shared" si="19"/>
        <v>21</v>
      </c>
      <c r="B30" s="303" t="s">
        <v>220</v>
      </c>
      <c r="C30" s="295" t="s">
        <v>202</v>
      </c>
      <c r="D30" s="276" t="s">
        <v>241</v>
      </c>
      <c r="E30" s="81" t="s">
        <v>241</v>
      </c>
      <c r="F30" s="87">
        <v>1</v>
      </c>
      <c r="G30" s="88">
        <f t="shared" si="20"/>
        <v>33.599999999999994</v>
      </c>
      <c r="H30" s="89">
        <v>0.001388888888888889</v>
      </c>
      <c r="I30" s="296">
        <f t="shared" si="21"/>
        <v>0.03749999999999999</v>
      </c>
      <c r="J30" s="297">
        <f t="shared" si="22"/>
        <v>0.211111111111111</v>
      </c>
      <c r="K30" s="89">
        <f t="shared" si="2"/>
        <v>0.27013888888888876</v>
      </c>
      <c r="L30" s="89">
        <f t="shared" si="3"/>
        <v>0.31319444444444433</v>
      </c>
      <c r="M30" s="89">
        <f t="shared" si="23"/>
        <v>0.35694444444444434</v>
      </c>
      <c r="N30" s="89">
        <f t="shared" si="4"/>
        <v>0.3881944444444443</v>
      </c>
      <c r="O30" s="89">
        <f t="shared" si="5"/>
        <v>0.4583333333333332</v>
      </c>
      <c r="P30" s="89">
        <f t="shared" si="6"/>
        <v>0.5305555555555554</v>
      </c>
      <c r="Q30" s="89">
        <f t="shared" si="7"/>
        <v>0.5951388888888888</v>
      </c>
      <c r="R30" s="89">
        <f t="shared" si="8"/>
        <v>0.6402777777777776</v>
      </c>
      <c r="S30" s="89">
        <f t="shared" si="9"/>
        <v>0.709722222222222</v>
      </c>
      <c r="T30" s="296">
        <f t="shared" si="10"/>
        <v>0.8152777777777777</v>
      </c>
      <c r="U30" s="299" t="str">
        <f t="shared" si="0"/>
        <v>-</v>
      </c>
      <c r="V30" s="265">
        <v>37.2</v>
      </c>
      <c r="W30" s="80"/>
      <c r="X30" s="284">
        <f t="shared" si="24"/>
        <v>21</v>
      </c>
      <c r="Y30" s="300" t="s">
        <v>223</v>
      </c>
      <c r="Z30" s="295" t="s">
        <v>32</v>
      </c>
      <c r="AA30" s="81" t="s">
        <v>241</v>
      </c>
      <c r="AB30" s="276" t="s">
        <v>241</v>
      </c>
      <c r="AC30" s="87">
        <v>1.8</v>
      </c>
      <c r="AD30" s="87">
        <v>1.8</v>
      </c>
      <c r="AE30" s="88">
        <f t="shared" si="25"/>
        <v>31.800000000000004</v>
      </c>
      <c r="AF30" s="89">
        <v>0.0020833333333333333</v>
      </c>
      <c r="AG30" s="89">
        <v>0.0020833333333333333</v>
      </c>
      <c r="AH30" s="296">
        <f t="shared" si="26"/>
        <v>0.03680555555555555</v>
      </c>
      <c r="AI30" s="297">
        <f t="shared" si="11"/>
        <v>0.29027777777777763</v>
      </c>
      <c r="AJ30" s="89">
        <f t="shared" si="12"/>
        <v>0.3506944444444443</v>
      </c>
      <c r="AK30" s="89">
        <f t="shared" si="13"/>
        <v>0.3909722222222221</v>
      </c>
      <c r="AL30" s="89">
        <f t="shared" si="31"/>
        <v>0.41874999999999996</v>
      </c>
      <c r="AM30" s="89">
        <f t="shared" si="30"/>
        <v>0.47083333333333327</v>
      </c>
      <c r="AN30" s="89"/>
      <c r="AO30" s="89">
        <f t="shared" si="15"/>
        <v>0.5305555555555554</v>
      </c>
      <c r="AP30" s="89">
        <f t="shared" si="16"/>
        <v>0.6131944444444444</v>
      </c>
      <c r="AQ30" s="89">
        <f t="shared" si="17"/>
        <v>0.6791666666666665</v>
      </c>
      <c r="AR30" s="89">
        <f t="shared" si="18"/>
        <v>0.7243055555555554</v>
      </c>
      <c r="AS30" s="89">
        <f t="shared" si="27"/>
        <v>0.7215277777777777</v>
      </c>
      <c r="AT30" s="89">
        <v>0.7888888888888888</v>
      </c>
      <c r="AU30" s="296">
        <f t="shared" si="32"/>
        <v>0.9013888888888889</v>
      </c>
      <c r="AV30" s="301" t="str">
        <f t="shared" si="33"/>
        <v>-</v>
      </c>
      <c r="AW30" s="302" t="str">
        <f t="shared" si="33"/>
        <v>-</v>
      </c>
    </row>
    <row r="31" spans="1:49" ht="11.25">
      <c r="A31" s="285">
        <f t="shared" si="19"/>
        <v>22</v>
      </c>
      <c r="B31" s="303" t="s">
        <v>199</v>
      </c>
      <c r="C31" s="295" t="s">
        <v>31</v>
      </c>
      <c r="D31" s="276" t="s">
        <v>241</v>
      </c>
      <c r="E31" s="81" t="s">
        <v>241</v>
      </c>
      <c r="F31" s="87">
        <v>1.4</v>
      </c>
      <c r="G31" s="88">
        <f t="shared" si="20"/>
        <v>34.99999999999999</v>
      </c>
      <c r="H31" s="89">
        <v>0.0020833333333333333</v>
      </c>
      <c r="I31" s="296">
        <f t="shared" si="21"/>
        <v>0.039583333333333325</v>
      </c>
      <c r="J31" s="297">
        <f t="shared" si="22"/>
        <v>0.21319444444444433</v>
      </c>
      <c r="K31" s="89">
        <f t="shared" si="2"/>
        <v>0.2722222222222221</v>
      </c>
      <c r="L31" s="89">
        <f t="shared" si="3"/>
        <v>0.31527777777777766</v>
      </c>
      <c r="M31" s="89">
        <f t="shared" si="23"/>
        <v>0.35902777777777767</v>
      </c>
      <c r="N31" s="89">
        <f t="shared" si="4"/>
        <v>0.3902777777777776</v>
      </c>
      <c r="O31" s="89">
        <f t="shared" si="5"/>
        <v>0.46041666666666653</v>
      </c>
      <c r="P31" s="89">
        <f t="shared" si="6"/>
        <v>0.5326388888888888</v>
      </c>
      <c r="Q31" s="89">
        <f t="shared" si="7"/>
        <v>0.5972222222222221</v>
      </c>
      <c r="R31" s="89">
        <f t="shared" si="8"/>
        <v>0.6423611111111109</v>
      </c>
      <c r="S31" s="89">
        <f t="shared" si="9"/>
        <v>0.7118055555555554</v>
      </c>
      <c r="T31" s="296">
        <f t="shared" si="10"/>
        <v>0.817361111111111</v>
      </c>
      <c r="U31" s="299" t="str">
        <f t="shared" si="0"/>
        <v>-</v>
      </c>
      <c r="V31" s="265">
        <v>39.6</v>
      </c>
      <c r="W31" s="80"/>
      <c r="X31" s="284">
        <f t="shared" si="24"/>
        <v>22</v>
      </c>
      <c r="Y31" s="300" t="s">
        <v>193</v>
      </c>
      <c r="Z31" s="295" t="s">
        <v>31</v>
      </c>
      <c r="AA31" s="276" t="s">
        <v>241</v>
      </c>
      <c r="AB31" s="276" t="s">
        <v>241</v>
      </c>
      <c r="AC31" s="87">
        <v>1.6</v>
      </c>
      <c r="AD31" s="87">
        <v>1.6</v>
      </c>
      <c r="AE31" s="88">
        <f t="shared" si="25"/>
        <v>33.400000000000006</v>
      </c>
      <c r="AF31" s="89">
        <v>0.0020833333333333333</v>
      </c>
      <c r="AG31" s="89">
        <v>0.0020833333333333333</v>
      </c>
      <c r="AH31" s="296">
        <f t="shared" si="26"/>
        <v>0.03888888888888888</v>
      </c>
      <c r="AI31" s="297">
        <f t="shared" si="11"/>
        <v>0.29236111111111096</v>
      </c>
      <c r="AJ31" s="89">
        <f t="shared" si="12"/>
        <v>0.35277777777777763</v>
      </c>
      <c r="AK31" s="89">
        <f t="shared" si="13"/>
        <v>0.39305555555555544</v>
      </c>
      <c r="AL31" s="89">
        <f t="shared" si="31"/>
        <v>0.4208333333333333</v>
      </c>
      <c r="AM31" s="89">
        <f t="shared" si="30"/>
        <v>0.4729166666666666</v>
      </c>
      <c r="AN31" s="89"/>
      <c r="AO31" s="89">
        <f t="shared" si="15"/>
        <v>0.5326388888888888</v>
      </c>
      <c r="AP31" s="89">
        <f t="shared" si="16"/>
        <v>0.6152777777777777</v>
      </c>
      <c r="AQ31" s="89">
        <f t="shared" si="17"/>
        <v>0.6812499999999998</v>
      </c>
      <c r="AR31" s="89">
        <f t="shared" si="18"/>
        <v>0.7263888888888888</v>
      </c>
      <c r="AS31" s="89">
        <f t="shared" si="27"/>
        <v>0.723611111111111</v>
      </c>
      <c r="AT31" s="89">
        <v>0.7909722222222221</v>
      </c>
      <c r="AU31" s="296">
        <f t="shared" si="32"/>
        <v>0.9034722222222222</v>
      </c>
      <c r="AV31" s="301" t="str">
        <f t="shared" si="33"/>
        <v>-</v>
      </c>
      <c r="AW31" s="302" t="str">
        <f t="shared" si="33"/>
        <v>-</v>
      </c>
    </row>
    <row r="32" spans="1:49" ht="11.25">
      <c r="A32" s="285">
        <f t="shared" si="19"/>
        <v>23</v>
      </c>
      <c r="B32" s="303" t="s">
        <v>195</v>
      </c>
      <c r="C32" s="295" t="s">
        <v>31</v>
      </c>
      <c r="D32" s="276" t="s">
        <v>241</v>
      </c>
      <c r="E32" s="81" t="s">
        <v>241</v>
      </c>
      <c r="F32" s="87">
        <v>1.6</v>
      </c>
      <c r="G32" s="88">
        <f t="shared" si="20"/>
        <v>36.599999999999994</v>
      </c>
      <c r="H32" s="89">
        <v>0.0020833333333333333</v>
      </c>
      <c r="I32" s="296">
        <f t="shared" si="21"/>
        <v>0.04166666666666666</v>
      </c>
      <c r="J32" s="297">
        <f t="shared" si="22"/>
        <v>0.21527777777777765</v>
      </c>
      <c r="K32" s="89">
        <f t="shared" si="2"/>
        <v>0.2743055555555554</v>
      </c>
      <c r="L32" s="89">
        <f t="shared" si="3"/>
        <v>0.317361111111111</v>
      </c>
      <c r="M32" s="89">
        <f t="shared" si="23"/>
        <v>0.361111111111111</v>
      </c>
      <c r="N32" s="89">
        <f t="shared" si="4"/>
        <v>0.39236111111111094</v>
      </c>
      <c r="O32" s="89">
        <f t="shared" si="5"/>
        <v>0.46249999999999986</v>
      </c>
      <c r="P32" s="89">
        <f t="shared" si="6"/>
        <v>0.5347222222222221</v>
      </c>
      <c r="Q32" s="89">
        <f t="shared" si="7"/>
        <v>0.5993055555555554</v>
      </c>
      <c r="R32" s="89">
        <f t="shared" si="8"/>
        <v>0.6444444444444443</v>
      </c>
      <c r="S32" s="89">
        <f t="shared" si="9"/>
        <v>0.7138888888888887</v>
      </c>
      <c r="T32" s="296">
        <f t="shared" si="10"/>
        <v>0.8194444444444443</v>
      </c>
      <c r="U32" s="299" t="str">
        <f t="shared" si="0"/>
        <v>-</v>
      </c>
      <c r="V32" s="265" t="s">
        <v>241</v>
      </c>
      <c r="W32" s="80"/>
      <c r="X32" s="284">
        <f t="shared" si="24"/>
        <v>23</v>
      </c>
      <c r="Y32" s="300" t="s">
        <v>224</v>
      </c>
      <c r="Z32" s="295" t="s">
        <v>31</v>
      </c>
      <c r="AA32" s="276" t="s">
        <v>241</v>
      </c>
      <c r="AB32" s="81" t="s">
        <v>241</v>
      </c>
      <c r="AC32" s="87">
        <v>1.8</v>
      </c>
      <c r="AD32" s="87">
        <v>1.8</v>
      </c>
      <c r="AE32" s="88">
        <f t="shared" si="25"/>
        <v>35.2</v>
      </c>
      <c r="AF32" s="89">
        <v>0.001388888888888889</v>
      </c>
      <c r="AG32" s="89">
        <v>0.001388888888888889</v>
      </c>
      <c r="AH32" s="296">
        <f t="shared" si="26"/>
        <v>0.04027777777777777</v>
      </c>
      <c r="AI32" s="297">
        <f t="shared" si="11"/>
        <v>0.29374999999999984</v>
      </c>
      <c r="AJ32" s="89">
        <f t="shared" si="12"/>
        <v>0.3541666666666665</v>
      </c>
      <c r="AK32" s="89">
        <f t="shared" si="13"/>
        <v>0.3944444444444443</v>
      </c>
      <c r="AL32" s="89">
        <f t="shared" si="31"/>
        <v>0.42222222222222217</v>
      </c>
      <c r="AM32" s="89">
        <f t="shared" si="30"/>
        <v>0.4743055555555555</v>
      </c>
      <c r="AN32" s="89"/>
      <c r="AO32" s="89">
        <f t="shared" si="15"/>
        <v>0.5340277777777777</v>
      </c>
      <c r="AP32" s="89">
        <f t="shared" si="16"/>
        <v>0.6166666666666666</v>
      </c>
      <c r="AQ32" s="89">
        <f t="shared" si="17"/>
        <v>0.6826388888888887</v>
      </c>
      <c r="AR32" s="89">
        <f t="shared" si="18"/>
        <v>0.7277777777777776</v>
      </c>
      <c r="AS32" s="89">
        <f t="shared" si="27"/>
        <v>0.7249999999999999</v>
      </c>
      <c r="AT32" s="89">
        <v>0.792361111111111</v>
      </c>
      <c r="AU32" s="296">
        <f t="shared" si="32"/>
        <v>0.9048611111111111</v>
      </c>
      <c r="AV32" s="301" t="str">
        <f t="shared" si="33"/>
        <v>-</v>
      </c>
      <c r="AW32" s="302" t="str">
        <f t="shared" si="33"/>
        <v>-</v>
      </c>
    </row>
    <row r="33" spans="1:49" ht="11.25">
      <c r="A33" s="285">
        <f t="shared" si="19"/>
        <v>24</v>
      </c>
      <c r="B33" s="303" t="s">
        <v>196</v>
      </c>
      <c r="C33" s="295" t="s">
        <v>32</v>
      </c>
      <c r="D33" s="276" t="s">
        <v>241</v>
      </c>
      <c r="E33" s="81" t="s">
        <v>241</v>
      </c>
      <c r="F33" s="87">
        <v>1.4</v>
      </c>
      <c r="G33" s="88">
        <f t="shared" si="20"/>
        <v>37.99999999999999</v>
      </c>
      <c r="H33" s="89">
        <v>0.001388888888888889</v>
      </c>
      <c r="I33" s="296">
        <f t="shared" si="21"/>
        <v>0.04305555555555555</v>
      </c>
      <c r="J33" s="297">
        <f t="shared" si="22"/>
        <v>0.21666666666666654</v>
      </c>
      <c r="K33" s="89">
        <f t="shared" si="2"/>
        <v>0.2756944444444443</v>
      </c>
      <c r="L33" s="89">
        <f t="shared" si="3"/>
        <v>0.31874999999999987</v>
      </c>
      <c r="M33" s="89">
        <f t="shared" si="23"/>
        <v>0.3624999999999999</v>
      </c>
      <c r="N33" s="89">
        <f t="shared" si="4"/>
        <v>0.3937499999999998</v>
      </c>
      <c r="O33" s="89">
        <f t="shared" si="5"/>
        <v>0.46388888888888874</v>
      </c>
      <c r="P33" s="89">
        <f t="shared" si="6"/>
        <v>0.536111111111111</v>
      </c>
      <c r="Q33" s="89">
        <f t="shared" si="7"/>
        <v>0.6006944444444443</v>
      </c>
      <c r="R33" s="89">
        <f t="shared" si="8"/>
        <v>0.6458333333333331</v>
      </c>
      <c r="S33" s="89">
        <f t="shared" si="9"/>
        <v>0.7152777777777776</v>
      </c>
      <c r="T33" s="296">
        <f t="shared" si="10"/>
        <v>0.8208333333333332</v>
      </c>
      <c r="U33" s="299" t="str">
        <f t="shared" si="0"/>
        <v>-</v>
      </c>
      <c r="V33" s="265" t="s">
        <v>241</v>
      </c>
      <c r="W33" s="80"/>
      <c r="X33" s="284">
        <f t="shared" si="24"/>
        <v>24</v>
      </c>
      <c r="Y33" s="300" t="s">
        <v>200</v>
      </c>
      <c r="Z33" s="295" t="s">
        <v>31</v>
      </c>
      <c r="AA33" s="276" t="s">
        <v>241</v>
      </c>
      <c r="AB33" s="81" t="s">
        <v>241</v>
      </c>
      <c r="AC33" s="87">
        <v>0.6</v>
      </c>
      <c r="AD33" s="87">
        <v>0.6</v>
      </c>
      <c r="AE33" s="88">
        <f t="shared" si="25"/>
        <v>35.800000000000004</v>
      </c>
      <c r="AF33" s="89">
        <v>0.0006944444444444445</v>
      </c>
      <c r="AG33" s="89">
        <v>0.0006944444444444445</v>
      </c>
      <c r="AH33" s="296">
        <f t="shared" si="26"/>
        <v>0.040972222222222215</v>
      </c>
      <c r="AI33" s="297">
        <f t="shared" si="11"/>
        <v>0.2944444444444443</v>
      </c>
      <c r="AJ33" s="89">
        <f t="shared" si="12"/>
        <v>0.35486111111111096</v>
      </c>
      <c r="AK33" s="89">
        <f t="shared" si="13"/>
        <v>0.39513888888888876</v>
      </c>
      <c r="AL33" s="89">
        <f t="shared" si="31"/>
        <v>0.4229166666666666</v>
      </c>
      <c r="AM33" s="89">
        <f t="shared" si="30"/>
        <v>0.4749999999999999</v>
      </c>
      <c r="AN33" s="89"/>
      <c r="AO33" s="89">
        <f t="shared" si="15"/>
        <v>0.5347222222222221</v>
      </c>
      <c r="AP33" s="89">
        <f t="shared" si="16"/>
        <v>0.617361111111111</v>
      </c>
      <c r="AQ33" s="89">
        <f t="shared" si="17"/>
        <v>0.6833333333333331</v>
      </c>
      <c r="AR33" s="89">
        <f t="shared" si="18"/>
        <v>0.7284722222222221</v>
      </c>
      <c r="AS33" s="89">
        <f t="shared" si="27"/>
        <v>0.7256944444444443</v>
      </c>
      <c r="AT33" s="89">
        <v>0.7930555555555554</v>
      </c>
      <c r="AU33" s="296">
        <f t="shared" si="32"/>
        <v>0.9055555555555556</v>
      </c>
      <c r="AV33" s="301" t="str">
        <f t="shared" si="33"/>
        <v>-</v>
      </c>
      <c r="AW33" s="302" t="str">
        <f t="shared" si="33"/>
        <v>-</v>
      </c>
    </row>
    <row r="34" spans="1:49" ht="11.25">
      <c r="A34" s="285">
        <f t="shared" si="19"/>
        <v>25</v>
      </c>
      <c r="B34" s="303" t="s">
        <v>197</v>
      </c>
      <c r="C34" s="295" t="s">
        <v>31</v>
      </c>
      <c r="D34" s="276" t="s">
        <v>241</v>
      </c>
      <c r="E34" s="81" t="s">
        <v>241</v>
      </c>
      <c r="F34" s="87">
        <v>1.8</v>
      </c>
      <c r="G34" s="88">
        <f t="shared" si="20"/>
        <v>39.79999999999999</v>
      </c>
      <c r="H34" s="89">
        <v>0.0020833333333333333</v>
      </c>
      <c r="I34" s="296">
        <f t="shared" si="21"/>
        <v>0.04513888888888888</v>
      </c>
      <c r="J34" s="297">
        <f t="shared" si="22"/>
        <v>0.21874999999999986</v>
      </c>
      <c r="K34" s="89">
        <f t="shared" si="2"/>
        <v>0.2777777777777776</v>
      </c>
      <c r="L34" s="89">
        <f t="shared" si="3"/>
        <v>0.3208333333333332</v>
      </c>
      <c r="M34" s="89">
        <f t="shared" si="23"/>
        <v>0.3645833333333332</v>
      </c>
      <c r="N34" s="89">
        <f t="shared" si="4"/>
        <v>0.39583333333333315</v>
      </c>
      <c r="O34" s="89">
        <f t="shared" si="5"/>
        <v>0.46597222222222207</v>
      </c>
      <c r="P34" s="89">
        <f t="shared" si="6"/>
        <v>0.5381944444444443</v>
      </c>
      <c r="Q34" s="89">
        <f t="shared" si="7"/>
        <v>0.6027777777777776</v>
      </c>
      <c r="R34" s="89">
        <f t="shared" si="8"/>
        <v>0.6479166666666665</v>
      </c>
      <c r="S34" s="89">
        <f t="shared" si="9"/>
        <v>0.7173611111111109</v>
      </c>
      <c r="T34" s="296">
        <f t="shared" si="10"/>
        <v>0.8229166666666665</v>
      </c>
      <c r="U34" s="299" t="str">
        <f t="shared" si="0"/>
        <v>-</v>
      </c>
      <c r="V34" s="265" t="s">
        <v>241</v>
      </c>
      <c r="W34" s="80"/>
      <c r="X34" s="284">
        <f t="shared" si="24"/>
        <v>25</v>
      </c>
      <c r="Y34" s="300" t="s">
        <v>191</v>
      </c>
      <c r="Z34" s="295" t="s">
        <v>31</v>
      </c>
      <c r="AA34" s="276" t="s">
        <v>241</v>
      </c>
      <c r="AB34" s="81" t="s">
        <v>241</v>
      </c>
      <c r="AC34" s="87">
        <v>2</v>
      </c>
      <c r="AD34" s="87">
        <v>2</v>
      </c>
      <c r="AE34" s="88">
        <f t="shared" si="25"/>
        <v>37.800000000000004</v>
      </c>
      <c r="AF34" s="89">
        <v>0.0020833333333333333</v>
      </c>
      <c r="AG34" s="89">
        <v>0.0020833333333333333</v>
      </c>
      <c r="AH34" s="296">
        <f t="shared" si="26"/>
        <v>0.04305555555555555</v>
      </c>
      <c r="AI34" s="297">
        <f t="shared" si="11"/>
        <v>0.2965277777777776</v>
      </c>
      <c r="AJ34" s="89">
        <f t="shared" si="12"/>
        <v>0.3569444444444443</v>
      </c>
      <c r="AK34" s="89">
        <f t="shared" si="13"/>
        <v>0.3972222222222221</v>
      </c>
      <c r="AL34" s="89">
        <f t="shared" si="31"/>
        <v>0.42499999999999993</v>
      </c>
      <c r="AM34" s="89">
        <f t="shared" si="30"/>
        <v>0.47708333333333325</v>
      </c>
      <c r="AN34" s="89"/>
      <c r="AO34" s="89">
        <f t="shared" si="15"/>
        <v>0.5368055555555554</v>
      </c>
      <c r="AP34" s="89">
        <f t="shared" si="16"/>
        <v>0.6194444444444444</v>
      </c>
      <c r="AQ34" s="89">
        <f t="shared" si="17"/>
        <v>0.6854166666666665</v>
      </c>
      <c r="AR34" s="89">
        <f t="shared" si="18"/>
        <v>0.7305555555555554</v>
      </c>
      <c r="AS34" s="89">
        <f t="shared" si="27"/>
        <v>0.7277777777777776</v>
      </c>
      <c r="AT34" s="89">
        <v>0.7951388888888887</v>
      </c>
      <c r="AU34" s="296">
        <f t="shared" si="32"/>
        <v>0.9076388888888889</v>
      </c>
      <c r="AV34" s="301" t="str">
        <f t="shared" si="33"/>
        <v>-</v>
      </c>
      <c r="AW34" s="302" t="str">
        <f t="shared" si="33"/>
        <v>-</v>
      </c>
    </row>
    <row r="35" spans="1:49" ht="11.25">
      <c r="A35" s="285">
        <f t="shared" si="19"/>
        <v>26</v>
      </c>
      <c r="B35" s="303" t="s">
        <v>322</v>
      </c>
      <c r="C35" s="295" t="s">
        <v>31</v>
      </c>
      <c r="D35" s="276" t="s">
        <v>241</v>
      </c>
      <c r="E35" s="81" t="s">
        <v>241</v>
      </c>
      <c r="F35" s="87">
        <v>0.5</v>
      </c>
      <c r="G35" s="88">
        <f t="shared" si="20"/>
        <v>40.29999999999999</v>
      </c>
      <c r="H35" s="89">
        <v>0.0006944444444444445</v>
      </c>
      <c r="I35" s="296">
        <f t="shared" si="21"/>
        <v>0.04583333333333332</v>
      </c>
      <c r="J35" s="297">
        <f t="shared" si="22"/>
        <v>0.2194444444444443</v>
      </c>
      <c r="K35" s="89">
        <f t="shared" si="2"/>
        <v>0.27847222222222207</v>
      </c>
      <c r="L35" s="89">
        <f t="shared" si="3"/>
        <v>0.32152777777777763</v>
      </c>
      <c r="M35" s="89">
        <f t="shared" si="23"/>
        <v>0.36527777777777765</v>
      </c>
      <c r="N35" s="89">
        <f t="shared" si="4"/>
        <v>0.3965277777777776</v>
      </c>
      <c r="O35" s="89">
        <f t="shared" si="5"/>
        <v>0.4666666666666665</v>
      </c>
      <c r="P35" s="89">
        <f t="shared" si="6"/>
        <v>0.5388888888888888</v>
      </c>
      <c r="Q35" s="89">
        <f t="shared" si="7"/>
        <v>0.6034722222222221</v>
      </c>
      <c r="R35" s="89">
        <f t="shared" si="8"/>
        <v>0.6486111111111109</v>
      </c>
      <c r="S35" s="89">
        <f t="shared" si="9"/>
        <v>0.7180555555555553</v>
      </c>
      <c r="T35" s="296">
        <f t="shared" si="10"/>
        <v>0.823611111111111</v>
      </c>
      <c r="U35" s="299" t="str">
        <f t="shared" si="0"/>
        <v>-</v>
      </c>
      <c r="V35" s="265" t="s">
        <v>241</v>
      </c>
      <c r="W35" s="80"/>
      <c r="X35" s="284">
        <f t="shared" si="24"/>
        <v>26</v>
      </c>
      <c r="Y35" s="300" t="s">
        <v>190</v>
      </c>
      <c r="Z35" s="295" t="s">
        <v>31</v>
      </c>
      <c r="AA35" s="276" t="s">
        <v>241</v>
      </c>
      <c r="AB35" s="81" t="s">
        <v>241</v>
      </c>
      <c r="AC35" s="87">
        <v>0.9</v>
      </c>
      <c r="AD35" s="87">
        <v>0.9</v>
      </c>
      <c r="AE35" s="88">
        <f t="shared" si="25"/>
        <v>38.7</v>
      </c>
      <c r="AF35" s="89">
        <v>0.001388888888888889</v>
      </c>
      <c r="AG35" s="89">
        <v>0.001388888888888889</v>
      </c>
      <c r="AH35" s="296">
        <f t="shared" si="26"/>
        <v>0.04444444444444444</v>
      </c>
      <c r="AI35" s="297">
        <f t="shared" si="11"/>
        <v>0.2979166666666665</v>
      </c>
      <c r="AJ35" s="89">
        <f t="shared" si="12"/>
        <v>0.35833333333333317</v>
      </c>
      <c r="AK35" s="89">
        <f t="shared" si="13"/>
        <v>0.39861111111111097</v>
      </c>
      <c r="AL35" s="89">
        <f t="shared" si="31"/>
        <v>0.4263888888888888</v>
      </c>
      <c r="AM35" s="89">
        <f t="shared" si="30"/>
        <v>0.47847222222222213</v>
      </c>
      <c r="AN35" s="89"/>
      <c r="AO35" s="89">
        <f t="shared" si="15"/>
        <v>0.5381944444444443</v>
      </c>
      <c r="AP35" s="89">
        <f t="shared" si="16"/>
        <v>0.6208333333333332</v>
      </c>
      <c r="AQ35" s="89">
        <f t="shared" si="17"/>
        <v>0.6868055555555553</v>
      </c>
      <c r="AR35" s="89">
        <f t="shared" si="18"/>
        <v>0.7319444444444443</v>
      </c>
      <c r="AS35" s="89">
        <f t="shared" si="27"/>
        <v>0.7291666666666665</v>
      </c>
      <c r="AT35" s="89">
        <v>0.7965277777777776</v>
      </c>
      <c r="AU35" s="296">
        <f t="shared" si="32"/>
        <v>0.9090277777777778</v>
      </c>
      <c r="AV35" s="301" t="str">
        <f t="shared" si="33"/>
        <v>-</v>
      </c>
      <c r="AW35" s="302" t="str">
        <f t="shared" si="33"/>
        <v>-</v>
      </c>
    </row>
    <row r="36" spans="1:49" ht="11.25">
      <c r="A36" s="285">
        <f t="shared" si="19"/>
        <v>27</v>
      </c>
      <c r="B36" s="303" t="s">
        <v>198</v>
      </c>
      <c r="C36" s="295" t="s">
        <v>31</v>
      </c>
      <c r="D36" s="276" t="s">
        <v>241</v>
      </c>
      <c r="E36" s="81" t="s">
        <v>241</v>
      </c>
      <c r="F36" s="87">
        <v>1.3</v>
      </c>
      <c r="G36" s="88">
        <f t="shared" si="20"/>
        <v>41.59999999999999</v>
      </c>
      <c r="H36" s="89">
        <v>0.001388888888888889</v>
      </c>
      <c r="I36" s="296">
        <f t="shared" si="21"/>
        <v>0.047222222222222214</v>
      </c>
      <c r="J36" s="297">
        <f t="shared" si="22"/>
        <v>0.2208333333333332</v>
      </c>
      <c r="K36" s="89">
        <f t="shared" si="2"/>
        <v>0.27986111111111095</v>
      </c>
      <c r="L36" s="89">
        <f t="shared" si="3"/>
        <v>0.3229166666666665</v>
      </c>
      <c r="M36" s="89">
        <f t="shared" si="23"/>
        <v>0.36666666666666653</v>
      </c>
      <c r="N36" s="89">
        <f t="shared" si="4"/>
        <v>0.3979166666666665</v>
      </c>
      <c r="O36" s="89">
        <f t="shared" si="5"/>
        <v>0.4680555555555554</v>
      </c>
      <c r="P36" s="89">
        <f t="shared" si="6"/>
        <v>0.5402777777777776</v>
      </c>
      <c r="Q36" s="89">
        <f t="shared" si="7"/>
        <v>0.604861111111111</v>
      </c>
      <c r="R36" s="89">
        <f t="shared" si="8"/>
        <v>0.6499999999999998</v>
      </c>
      <c r="S36" s="89">
        <f t="shared" si="9"/>
        <v>0.7194444444444442</v>
      </c>
      <c r="T36" s="296">
        <f t="shared" si="10"/>
        <v>0.8249999999999998</v>
      </c>
      <c r="U36" s="299" t="str">
        <f t="shared" si="0"/>
        <v>-</v>
      </c>
      <c r="V36" s="265" t="s">
        <v>241</v>
      </c>
      <c r="W36" s="80"/>
      <c r="X36" s="284">
        <f t="shared" si="24"/>
        <v>27</v>
      </c>
      <c r="Y36" s="300" t="s">
        <v>189</v>
      </c>
      <c r="Z36" s="295" t="s">
        <v>31</v>
      </c>
      <c r="AA36" s="276" t="s">
        <v>241</v>
      </c>
      <c r="AB36" s="81" t="s">
        <v>241</v>
      </c>
      <c r="AC36" s="87">
        <v>1.2</v>
      </c>
      <c r="AD36" s="87">
        <v>1.2</v>
      </c>
      <c r="AE36" s="88">
        <f t="shared" si="25"/>
        <v>39.900000000000006</v>
      </c>
      <c r="AF36" s="89">
        <v>0.001388888888888889</v>
      </c>
      <c r="AG36" s="89">
        <v>0.001388888888888889</v>
      </c>
      <c r="AH36" s="296">
        <f t="shared" si="26"/>
        <v>0.04583333333333333</v>
      </c>
      <c r="AI36" s="297">
        <f t="shared" si="11"/>
        <v>0.2993055555555554</v>
      </c>
      <c r="AJ36" s="89">
        <f t="shared" si="12"/>
        <v>0.35972222222222205</v>
      </c>
      <c r="AK36" s="89">
        <f t="shared" si="13"/>
        <v>0.39999999999999986</v>
      </c>
      <c r="AL36" s="89">
        <f t="shared" si="31"/>
        <v>0.4277777777777777</v>
      </c>
      <c r="AM36" s="89">
        <f t="shared" si="30"/>
        <v>0.479861111111111</v>
      </c>
      <c r="AN36" s="89"/>
      <c r="AO36" s="89">
        <f t="shared" si="15"/>
        <v>0.5395833333333332</v>
      </c>
      <c r="AP36" s="89">
        <f t="shared" si="16"/>
        <v>0.6222222222222221</v>
      </c>
      <c r="AQ36" s="89">
        <f t="shared" si="17"/>
        <v>0.6881944444444442</v>
      </c>
      <c r="AR36" s="89">
        <f t="shared" si="18"/>
        <v>0.7333333333333332</v>
      </c>
      <c r="AS36" s="89">
        <f t="shared" si="27"/>
        <v>0.7305555555555554</v>
      </c>
      <c r="AT36" s="89">
        <v>0.7979166666666665</v>
      </c>
      <c r="AU36" s="296">
        <f t="shared" si="32"/>
        <v>0.9104166666666667</v>
      </c>
      <c r="AV36" s="301" t="str">
        <f t="shared" si="33"/>
        <v>-</v>
      </c>
      <c r="AW36" s="302" t="str">
        <f t="shared" si="33"/>
        <v>-</v>
      </c>
    </row>
    <row r="37" spans="1:49" ht="11.25">
      <c r="A37" s="285">
        <f t="shared" si="19"/>
        <v>28</v>
      </c>
      <c r="B37" s="303" t="s">
        <v>314</v>
      </c>
      <c r="C37" s="295" t="s">
        <v>32</v>
      </c>
      <c r="D37" s="276" t="s">
        <v>241</v>
      </c>
      <c r="E37" s="81" t="s">
        <v>241</v>
      </c>
      <c r="F37" s="87">
        <v>3.7</v>
      </c>
      <c r="G37" s="88">
        <f t="shared" si="20"/>
        <v>45.29999999999999</v>
      </c>
      <c r="H37" s="89">
        <v>0.003472222222222222</v>
      </c>
      <c r="I37" s="296">
        <f t="shared" si="21"/>
        <v>0.05069444444444444</v>
      </c>
      <c r="J37" s="297">
        <f t="shared" si="22"/>
        <v>0.2243055555555554</v>
      </c>
      <c r="K37" s="89">
        <f t="shared" si="2"/>
        <v>0.28333333333333316</v>
      </c>
      <c r="L37" s="89">
        <f t="shared" si="3"/>
        <v>0.32638888888888873</v>
      </c>
      <c r="M37" s="89" t="s">
        <v>241</v>
      </c>
      <c r="N37" s="89">
        <f t="shared" si="4"/>
        <v>0.4013888888888887</v>
      </c>
      <c r="O37" s="89">
        <f t="shared" si="5"/>
        <v>0.4715277777777776</v>
      </c>
      <c r="P37" s="89">
        <f t="shared" si="6"/>
        <v>0.5437499999999998</v>
      </c>
      <c r="Q37" s="89">
        <f t="shared" si="7"/>
        <v>0.6083333333333332</v>
      </c>
      <c r="R37" s="89">
        <f t="shared" si="8"/>
        <v>0.653472222222222</v>
      </c>
      <c r="S37" s="89">
        <f t="shared" si="9"/>
        <v>0.7229166666666664</v>
      </c>
      <c r="T37" s="296" t="s">
        <v>241</v>
      </c>
      <c r="U37" s="299">
        <f t="shared" si="0"/>
        <v>44.400000000000006</v>
      </c>
      <c r="V37" s="265" t="s">
        <v>241</v>
      </c>
      <c r="W37" s="80"/>
      <c r="X37" s="284">
        <f t="shared" si="24"/>
        <v>28</v>
      </c>
      <c r="Y37" s="300" t="s">
        <v>225</v>
      </c>
      <c r="Z37" s="295" t="s">
        <v>31</v>
      </c>
      <c r="AA37" s="276" t="s">
        <v>241</v>
      </c>
      <c r="AB37" s="81" t="s">
        <v>241</v>
      </c>
      <c r="AC37" s="87">
        <v>1.7</v>
      </c>
      <c r="AD37" s="87">
        <v>1.7</v>
      </c>
      <c r="AE37" s="88">
        <f t="shared" si="25"/>
        <v>41.60000000000001</v>
      </c>
      <c r="AF37" s="89">
        <v>0.001388888888888889</v>
      </c>
      <c r="AG37" s="89">
        <v>0.001388888888888889</v>
      </c>
      <c r="AH37" s="296">
        <f t="shared" si="26"/>
        <v>0.04722222222222222</v>
      </c>
      <c r="AI37" s="297">
        <f t="shared" si="11"/>
        <v>0.30069444444444426</v>
      </c>
      <c r="AJ37" s="89">
        <f t="shared" si="12"/>
        <v>0.36111111111111094</v>
      </c>
      <c r="AK37" s="89">
        <f t="shared" si="13"/>
        <v>0.40138888888888874</v>
      </c>
      <c r="AL37" s="89">
        <f t="shared" si="31"/>
        <v>0.4291666666666666</v>
      </c>
      <c r="AM37" s="89">
        <f t="shared" si="30"/>
        <v>0.4812499999999999</v>
      </c>
      <c r="AN37" s="89"/>
      <c r="AO37" s="89">
        <f t="shared" si="15"/>
        <v>0.5409722222222221</v>
      </c>
      <c r="AP37" s="89">
        <f t="shared" si="16"/>
        <v>0.623611111111111</v>
      </c>
      <c r="AQ37" s="89">
        <f t="shared" si="17"/>
        <v>0.6895833333333331</v>
      </c>
      <c r="AR37" s="89">
        <f t="shared" si="18"/>
        <v>0.734722222222222</v>
      </c>
      <c r="AS37" s="89">
        <f t="shared" si="27"/>
        <v>0.7319444444444443</v>
      </c>
      <c r="AT37" s="89">
        <v>0.7993055555555554</v>
      </c>
      <c r="AU37" s="296">
        <f t="shared" si="32"/>
        <v>0.9118055555555555</v>
      </c>
      <c r="AV37" s="301" t="str">
        <f t="shared" si="33"/>
        <v>-</v>
      </c>
      <c r="AW37" s="302" t="str">
        <f t="shared" si="33"/>
        <v>-</v>
      </c>
    </row>
    <row r="38" spans="1:49" ht="11.25">
      <c r="A38" s="285">
        <f t="shared" si="19"/>
        <v>29</v>
      </c>
      <c r="B38" s="303" t="s">
        <v>377</v>
      </c>
      <c r="C38" s="295" t="s">
        <v>31</v>
      </c>
      <c r="D38" s="276" t="s">
        <v>356</v>
      </c>
      <c r="E38" s="81" t="s">
        <v>241</v>
      </c>
      <c r="F38" s="87">
        <v>2.1</v>
      </c>
      <c r="G38" s="88">
        <f t="shared" si="20"/>
        <v>47.39999999999999</v>
      </c>
      <c r="H38" s="89">
        <v>0.0020833333333333333</v>
      </c>
      <c r="I38" s="296">
        <f t="shared" si="21"/>
        <v>0.05277777777777777</v>
      </c>
      <c r="J38" s="297">
        <f t="shared" si="22"/>
        <v>0.22638888888888872</v>
      </c>
      <c r="K38" s="89">
        <f t="shared" si="2"/>
        <v>0.2854166666666665</v>
      </c>
      <c r="L38" s="89">
        <f t="shared" si="3"/>
        <v>0.32847222222222205</v>
      </c>
      <c r="M38" s="89" t="s">
        <v>241</v>
      </c>
      <c r="N38" s="89">
        <f t="shared" si="4"/>
        <v>0.403472222222222</v>
      </c>
      <c r="O38" s="89">
        <f t="shared" si="5"/>
        <v>0.4736111111111109</v>
      </c>
      <c r="P38" s="89">
        <f t="shared" si="6"/>
        <v>0.5458333333333332</v>
      </c>
      <c r="Q38" s="89">
        <f t="shared" si="7"/>
        <v>0.6104166666666665</v>
      </c>
      <c r="R38" s="89">
        <f t="shared" si="8"/>
        <v>0.6555555555555553</v>
      </c>
      <c r="S38" s="89">
        <f t="shared" si="9"/>
        <v>0.7249999999999998</v>
      </c>
      <c r="T38" s="296" t="s">
        <v>241</v>
      </c>
      <c r="U38" s="299" t="str">
        <f t="shared" si="0"/>
        <v>-</v>
      </c>
      <c r="V38" s="265">
        <v>44.400000000000006</v>
      </c>
      <c r="W38" s="80"/>
      <c r="X38" s="284">
        <f t="shared" si="24"/>
        <v>29</v>
      </c>
      <c r="Y38" s="300" t="s">
        <v>389</v>
      </c>
      <c r="Z38" s="295" t="s">
        <v>40</v>
      </c>
      <c r="AA38" s="81">
        <v>36</v>
      </c>
      <c r="AB38" s="81">
        <v>473</v>
      </c>
      <c r="AC38" s="87">
        <v>0.8</v>
      </c>
      <c r="AD38" s="87">
        <v>0.8</v>
      </c>
      <c r="AE38" s="88">
        <f t="shared" si="25"/>
        <v>42.400000000000006</v>
      </c>
      <c r="AF38" s="89">
        <v>0.001388888888888889</v>
      </c>
      <c r="AG38" s="89">
        <v>0.001388888888888889</v>
      </c>
      <c r="AH38" s="296">
        <f t="shared" si="26"/>
        <v>0.04861111111111111</v>
      </c>
      <c r="AI38" s="297">
        <f t="shared" si="11"/>
        <v>0.30208333333333315</v>
      </c>
      <c r="AJ38" s="89">
        <f t="shared" si="12"/>
        <v>0.3624999999999998</v>
      </c>
      <c r="AK38" s="89">
        <f t="shared" si="13"/>
        <v>0.4027777777777776</v>
      </c>
      <c r="AL38" s="89">
        <f t="shared" si="31"/>
        <v>0.43055555555555547</v>
      </c>
      <c r="AM38" s="89">
        <f t="shared" si="30"/>
        <v>0.4826388888888888</v>
      </c>
      <c r="AN38" s="89"/>
      <c r="AO38" s="89">
        <f t="shared" si="15"/>
        <v>0.542361111111111</v>
      </c>
      <c r="AP38" s="89">
        <f t="shared" si="16"/>
        <v>0.6249999999999999</v>
      </c>
      <c r="AQ38" s="89">
        <f t="shared" si="17"/>
        <v>0.690972222222222</v>
      </c>
      <c r="AR38" s="89">
        <f t="shared" si="18"/>
        <v>0.7361111111111109</v>
      </c>
      <c r="AS38" s="89">
        <f t="shared" si="27"/>
        <v>0.7333333333333332</v>
      </c>
      <c r="AT38" s="89">
        <v>0.8006944444444443</v>
      </c>
      <c r="AU38" s="296">
        <f t="shared" si="32"/>
        <v>0.9131944444444444</v>
      </c>
      <c r="AV38" s="301" t="str">
        <f t="shared" si="33"/>
        <v>-</v>
      </c>
      <c r="AW38" s="302" t="str">
        <f t="shared" si="33"/>
        <v>-</v>
      </c>
    </row>
    <row r="39" spans="1:49" ht="11.25">
      <c r="A39" s="285">
        <f t="shared" si="19"/>
        <v>30</v>
      </c>
      <c r="B39" s="303" t="s">
        <v>378</v>
      </c>
      <c r="C39" s="295" t="s">
        <v>31</v>
      </c>
      <c r="D39" s="81">
        <v>1006</v>
      </c>
      <c r="E39" s="81" t="s">
        <v>241</v>
      </c>
      <c r="F39" s="87">
        <v>1.9</v>
      </c>
      <c r="G39" s="88">
        <f t="shared" si="20"/>
        <v>49.29999999999999</v>
      </c>
      <c r="H39" s="89">
        <v>0.0020833333333333333</v>
      </c>
      <c r="I39" s="296">
        <f t="shared" si="21"/>
        <v>0.054861111111111104</v>
      </c>
      <c r="J39" s="297">
        <f t="shared" si="22"/>
        <v>0.22847222222222205</v>
      </c>
      <c r="K39" s="89">
        <f t="shared" si="2"/>
        <v>0.2874999999999998</v>
      </c>
      <c r="L39" s="89">
        <f t="shared" si="3"/>
        <v>0.3305555555555554</v>
      </c>
      <c r="M39" s="89" t="s">
        <v>241</v>
      </c>
      <c r="N39" s="89">
        <f t="shared" si="4"/>
        <v>0.40555555555555534</v>
      </c>
      <c r="O39" s="89">
        <f t="shared" si="5"/>
        <v>0.47569444444444425</v>
      </c>
      <c r="P39" s="89">
        <f t="shared" si="6"/>
        <v>0.5479166666666665</v>
      </c>
      <c r="Q39" s="89">
        <f t="shared" si="7"/>
        <v>0.6124999999999998</v>
      </c>
      <c r="R39" s="89">
        <f t="shared" si="8"/>
        <v>0.6576388888888887</v>
      </c>
      <c r="S39" s="89">
        <f t="shared" si="9"/>
        <v>0.7270833333333331</v>
      </c>
      <c r="T39" s="296" t="s">
        <v>241</v>
      </c>
      <c r="U39" s="299" t="str">
        <f t="shared" si="0"/>
        <v>-</v>
      </c>
      <c r="V39" s="265" t="s">
        <v>241</v>
      </c>
      <c r="W39" s="80"/>
      <c r="X39" s="284">
        <f t="shared" si="24"/>
        <v>30</v>
      </c>
      <c r="Y39" s="300" t="s">
        <v>376</v>
      </c>
      <c r="Z39" s="295" t="s">
        <v>40</v>
      </c>
      <c r="AA39" s="81">
        <v>38</v>
      </c>
      <c r="AB39" s="81">
        <v>473</v>
      </c>
      <c r="AC39" s="87">
        <v>1.2</v>
      </c>
      <c r="AD39" s="87">
        <v>1.2</v>
      </c>
      <c r="AE39" s="88">
        <f t="shared" si="25"/>
        <v>43.60000000000001</v>
      </c>
      <c r="AF39" s="89">
        <v>0.001388888888888889</v>
      </c>
      <c r="AG39" s="89">
        <v>0.001388888888888889</v>
      </c>
      <c r="AH39" s="296">
        <f t="shared" si="26"/>
        <v>0.05</v>
      </c>
      <c r="AI39" s="297">
        <f t="shared" si="11"/>
        <v>0.30347222222222203</v>
      </c>
      <c r="AJ39" s="89">
        <f t="shared" si="12"/>
        <v>0.3638888888888887</v>
      </c>
      <c r="AK39" s="89">
        <f t="shared" si="13"/>
        <v>0.4041666666666665</v>
      </c>
      <c r="AL39" s="89">
        <f t="shared" si="31"/>
        <v>0.43194444444444435</v>
      </c>
      <c r="AM39" s="89">
        <f t="shared" si="30"/>
        <v>0.48402777777777767</v>
      </c>
      <c r="AN39" s="89"/>
      <c r="AO39" s="89">
        <f t="shared" si="15"/>
        <v>0.5437499999999998</v>
      </c>
      <c r="AP39" s="89">
        <f t="shared" si="16"/>
        <v>0.6263888888888888</v>
      </c>
      <c r="AQ39" s="89">
        <f t="shared" si="17"/>
        <v>0.6923611111111109</v>
      </c>
      <c r="AR39" s="89">
        <f t="shared" si="18"/>
        <v>0.7374999999999998</v>
      </c>
      <c r="AS39" s="89">
        <f t="shared" si="27"/>
        <v>0.734722222222222</v>
      </c>
      <c r="AT39" s="89">
        <v>0.8020833333333331</v>
      </c>
      <c r="AU39" s="296">
        <f t="shared" si="32"/>
        <v>0.9145833333333333</v>
      </c>
      <c r="AV39" s="301" t="str">
        <f t="shared" si="33"/>
        <v>-</v>
      </c>
      <c r="AW39" s="302" t="str">
        <f t="shared" si="33"/>
        <v>-</v>
      </c>
    </row>
    <row r="40" spans="1:49" ht="11.25">
      <c r="A40" s="285">
        <f t="shared" si="19"/>
        <v>31</v>
      </c>
      <c r="B40" s="303" t="s">
        <v>379</v>
      </c>
      <c r="C40" s="295" t="s">
        <v>32</v>
      </c>
      <c r="D40" s="276" t="s">
        <v>357</v>
      </c>
      <c r="E40" s="81" t="s">
        <v>241</v>
      </c>
      <c r="F40" s="87">
        <v>0.9</v>
      </c>
      <c r="G40" s="88">
        <f t="shared" si="20"/>
        <v>50.19999999999999</v>
      </c>
      <c r="H40" s="89">
        <v>0.001388888888888889</v>
      </c>
      <c r="I40" s="296">
        <f t="shared" si="21"/>
        <v>0.056249999999999994</v>
      </c>
      <c r="J40" s="297">
        <f t="shared" si="22"/>
        <v>0.22986111111111093</v>
      </c>
      <c r="K40" s="89">
        <f t="shared" si="2"/>
        <v>0.2888888888888887</v>
      </c>
      <c r="L40" s="89">
        <f t="shared" si="3"/>
        <v>0.33194444444444426</v>
      </c>
      <c r="M40" s="89" t="s">
        <v>241</v>
      </c>
      <c r="N40" s="89">
        <f t="shared" si="4"/>
        <v>0.4069444444444442</v>
      </c>
      <c r="O40" s="89">
        <f t="shared" si="5"/>
        <v>0.47708333333333314</v>
      </c>
      <c r="P40" s="89">
        <f t="shared" si="6"/>
        <v>0.5493055555555554</v>
      </c>
      <c r="Q40" s="89">
        <f t="shared" si="7"/>
        <v>0.6138888888888887</v>
      </c>
      <c r="R40" s="89">
        <f t="shared" si="8"/>
        <v>0.6590277777777775</v>
      </c>
      <c r="S40" s="89">
        <f t="shared" si="9"/>
        <v>0.728472222222222</v>
      </c>
      <c r="T40" s="296" t="s">
        <v>241</v>
      </c>
      <c r="U40" s="299" t="str">
        <f t="shared" si="0"/>
        <v>-</v>
      </c>
      <c r="V40" s="265" t="s">
        <v>241</v>
      </c>
      <c r="W40" s="80"/>
      <c r="X40" s="284">
        <f t="shared" si="24"/>
        <v>31</v>
      </c>
      <c r="Y40" s="300" t="s">
        <v>390</v>
      </c>
      <c r="Z40" s="295" t="s">
        <v>40</v>
      </c>
      <c r="AA40" s="81">
        <v>40</v>
      </c>
      <c r="AB40" s="81">
        <v>473</v>
      </c>
      <c r="AC40" s="87">
        <v>2.2</v>
      </c>
      <c r="AD40" s="87">
        <v>2.2</v>
      </c>
      <c r="AE40" s="88">
        <f t="shared" si="25"/>
        <v>45.80000000000001</v>
      </c>
      <c r="AF40" s="89">
        <v>0.0020833333333333333</v>
      </c>
      <c r="AG40" s="89">
        <v>0.0020833333333333333</v>
      </c>
      <c r="AH40" s="296">
        <f t="shared" si="26"/>
        <v>0.052083333333333336</v>
      </c>
      <c r="AI40" s="297">
        <f t="shared" si="11"/>
        <v>0.30555555555555536</v>
      </c>
      <c r="AJ40" s="89">
        <f t="shared" si="12"/>
        <v>0.36597222222222203</v>
      </c>
      <c r="AK40" s="89">
        <f t="shared" si="13"/>
        <v>0.40624999999999983</v>
      </c>
      <c r="AL40" s="89">
        <f t="shared" si="31"/>
        <v>0.4340277777777777</v>
      </c>
      <c r="AM40" s="89">
        <f t="shared" si="30"/>
        <v>0.486111111111111</v>
      </c>
      <c r="AN40" s="89"/>
      <c r="AO40" s="89">
        <f t="shared" si="15"/>
        <v>0.5458333333333332</v>
      </c>
      <c r="AP40" s="89">
        <f t="shared" si="16"/>
        <v>0.6284722222222221</v>
      </c>
      <c r="AQ40" s="89">
        <f t="shared" si="17"/>
        <v>0.6944444444444442</v>
      </c>
      <c r="AR40" s="89">
        <f t="shared" si="18"/>
        <v>0.7395833333333331</v>
      </c>
      <c r="AS40" s="89">
        <f t="shared" si="27"/>
        <v>0.7368055555555554</v>
      </c>
      <c r="AT40" s="89">
        <v>0.8041666666666665</v>
      </c>
      <c r="AU40" s="296">
        <f t="shared" si="32"/>
        <v>0.9166666666666666</v>
      </c>
      <c r="AV40" s="301" t="str">
        <f t="shared" si="33"/>
        <v>-</v>
      </c>
      <c r="AW40" s="302" t="str">
        <f t="shared" si="33"/>
        <v>-</v>
      </c>
    </row>
    <row r="41" spans="1:49" ht="11.25">
      <c r="A41" s="285">
        <f t="shared" si="19"/>
        <v>32</v>
      </c>
      <c r="B41" s="303" t="s">
        <v>380</v>
      </c>
      <c r="C41" s="295" t="s">
        <v>32</v>
      </c>
      <c r="D41" s="276" t="s">
        <v>358</v>
      </c>
      <c r="E41" s="81" t="s">
        <v>241</v>
      </c>
      <c r="F41" s="87">
        <v>1.4</v>
      </c>
      <c r="G41" s="88">
        <f t="shared" si="20"/>
        <v>51.59999999999999</v>
      </c>
      <c r="H41" s="89">
        <v>0.0020833333333333333</v>
      </c>
      <c r="I41" s="296">
        <f t="shared" si="21"/>
        <v>0.05833333333333333</v>
      </c>
      <c r="J41" s="297">
        <f t="shared" si="22"/>
        <v>0.23194444444444426</v>
      </c>
      <c r="K41" s="89">
        <f t="shared" si="2"/>
        <v>0.290972222222222</v>
      </c>
      <c r="L41" s="89">
        <f t="shared" si="3"/>
        <v>0.3340277777777776</v>
      </c>
      <c r="M41" s="89" t="s">
        <v>241</v>
      </c>
      <c r="N41" s="89">
        <f t="shared" si="4"/>
        <v>0.40902777777777755</v>
      </c>
      <c r="O41" s="89">
        <f t="shared" si="5"/>
        <v>0.47916666666666646</v>
      </c>
      <c r="P41" s="89">
        <f t="shared" si="6"/>
        <v>0.5513888888888887</v>
      </c>
      <c r="Q41" s="89">
        <f t="shared" si="7"/>
        <v>0.615972222222222</v>
      </c>
      <c r="R41" s="89">
        <f t="shared" si="8"/>
        <v>0.6611111111111109</v>
      </c>
      <c r="S41" s="89">
        <f t="shared" si="9"/>
        <v>0.7305555555555553</v>
      </c>
      <c r="T41" s="296" t="s">
        <v>241</v>
      </c>
      <c r="U41" s="299" t="str">
        <f t="shared" si="0"/>
        <v>-</v>
      </c>
      <c r="V41" s="265" t="s">
        <v>241</v>
      </c>
      <c r="W41" s="80"/>
      <c r="X41" s="284">
        <f t="shared" si="24"/>
        <v>32</v>
      </c>
      <c r="Y41" s="300" t="s">
        <v>374</v>
      </c>
      <c r="Z41" s="295" t="s">
        <v>40</v>
      </c>
      <c r="AA41" s="81">
        <v>42</v>
      </c>
      <c r="AB41" s="81">
        <v>473</v>
      </c>
      <c r="AC41" s="87">
        <v>0.9</v>
      </c>
      <c r="AD41" s="87">
        <v>0.9</v>
      </c>
      <c r="AE41" s="88">
        <f t="shared" si="25"/>
        <v>46.70000000000001</v>
      </c>
      <c r="AF41" s="89">
        <v>0.001388888888888889</v>
      </c>
      <c r="AG41" s="89">
        <v>0.001388888888888889</v>
      </c>
      <c r="AH41" s="296">
        <f t="shared" si="26"/>
        <v>0.05347222222222223</v>
      </c>
      <c r="AI41" s="297">
        <f t="shared" si="11"/>
        <v>0.30694444444444424</v>
      </c>
      <c r="AJ41" s="89">
        <f t="shared" si="12"/>
        <v>0.3673611111111109</v>
      </c>
      <c r="AK41" s="89">
        <f t="shared" si="13"/>
        <v>0.4076388888888887</v>
      </c>
      <c r="AL41" s="89">
        <f t="shared" si="31"/>
        <v>0.43541666666666656</v>
      </c>
      <c r="AM41" s="89">
        <f t="shared" si="30"/>
        <v>0.4874999999999999</v>
      </c>
      <c r="AN41" s="89"/>
      <c r="AO41" s="89">
        <f t="shared" si="15"/>
        <v>0.547222222222222</v>
      </c>
      <c r="AP41" s="89">
        <f t="shared" si="16"/>
        <v>0.629861111111111</v>
      </c>
      <c r="AQ41" s="89">
        <f t="shared" si="17"/>
        <v>0.6958333333333331</v>
      </c>
      <c r="AR41" s="89">
        <f t="shared" si="18"/>
        <v>0.740972222222222</v>
      </c>
      <c r="AS41" s="89">
        <f t="shared" si="27"/>
        <v>0.7381944444444443</v>
      </c>
      <c r="AT41" s="89">
        <v>0.8055555555555554</v>
      </c>
      <c r="AU41" s="296">
        <f t="shared" si="32"/>
        <v>0.9180555555555555</v>
      </c>
      <c r="AV41" s="301" t="str">
        <f t="shared" si="33"/>
        <v>-</v>
      </c>
      <c r="AW41" s="302" t="str">
        <f t="shared" si="33"/>
        <v>-</v>
      </c>
    </row>
    <row r="42" spans="1:49" ht="11.25">
      <c r="A42" s="285">
        <f t="shared" si="19"/>
        <v>33</v>
      </c>
      <c r="B42" s="304" t="s">
        <v>395</v>
      </c>
      <c r="C42" s="295" t="s">
        <v>31</v>
      </c>
      <c r="D42" s="276" t="s">
        <v>359</v>
      </c>
      <c r="E42" s="81" t="s">
        <v>241</v>
      </c>
      <c r="F42" s="87">
        <v>0.5</v>
      </c>
      <c r="G42" s="88">
        <f t="shared" si="20"/>
        <v>52.09999999999999</v>
      </c>
      <c r="H42" s="89">
        <v>0.001388888888888889</v>
      </c>
      <c r="I42" s="296">
        <f t="shared" si="21"/>
        <v>0.05972222222222222</v>
      </c>
      <c r="J42" s="297">
        <f t="shared" si="22"/>
        <v>0.23333333333333314</v>
      </c>
      <c r="K42" s="89">
        <f t="shared" si="2"/>
        <v>0.2923611111111109</v>
      </c>
      <c r="L42" s="89">
        <f t="shared" si="3"/>
        <v>0.3354166666666665</v>
      </c>
      <c r="M42" s="89" t="s">
        <v>241</v>
      </c>
      <c r="N42" s="89">
        <f t="shared" si="4"/>
        <v>0.41041666666666643</v>
      </c>
      <c r="O42" s="89">
        <f t="shared" si="5"/>
        <v>0.48055555555555535</v>
      </c>
      <c r="P42" s="89">
        <f t="shared" si="6"/>
        <v>0.5527777777777776</v>
      </c>
      <c r="Q42" s="89">
        <f t="shared" si="7"/>
        <v>0.6173611111111109</v>
      </c>
      <c r="R42" s="89">
        <f t="shared" si="8"/>
        <v>0.6624999999999998</v>
      </c>
      <c r="S42" s="89">
        <f t="shared" si="9"/>
        <v>0.7319444444444442</v>
      </c>
      <c r="T42" s="296" t="s">
        <v>241</v>
      </c>
      <c r="U42" s="299" t="str">
        <f t="shared" si="0"/>
        <v>-</v>
      </c>
      <c r="V42" s="265" t="s">
        <v>241</v>
      </c>
      <c r="W42" s="80"/>
      <c r="X42" s="284">
        <f t="shared" si="24"/>
        <v>33</v>
      </c>
      <c r="Y42" s="300" t="s">
        <v>391</v>
      </c>
      <c r="Z42" s="295" t="s">
        <v>40</v>
      </c>
      <c r="AA42" s="81">
        <v>44</v>
      </c>
      <c r="AB42" s="81">
        <v>473</v>
      </c>
      <c r="AC42" s="87">
        <v>1.7</v>
      </c>
      <c r="AD42" s="87">
        <v>1.7</v>
      </c>
      <c r="AE42" s="88">
        <f t="shared" si="25"/>
        <v>48.40000000000001</v>
      </c>
      <c r="AF42" s="89">
        <v>0.0020833333333333333</v>
      </c>
      <c r="AG42" s="89">
        <v>0.0020833333333333333</v>
      </c>
      <c r="AH42" s="296">
        <f t="shared" si="26"/>
        <v>0.05555555555555556</v>
      </c>
      <c r="AI42" s="297">
        <f t="shared" si="11"/>
        <v>0.30902777777777757</v>
      </c>
      <c r="AJ42" s="89">
        <f t="shared" si="12"/>
        <v>0.36944444444444424</v>
      </c>
      <c r="AK42" s="89">
        <f t="shared" si="13"/>
        <v>0.40972222222222204</v>
      </c>
      <c r="AL42" s="89">
        <f t="shared" si="31"/>
        <v>0.4374999999999999</v>
      </c>
      <c r="AM42" s="89">
        <f t="shared" si="30"/>
        <v>0.4895833333333332</v>
      </c>
      <c r="AN42" s="89"/>
      <c r="AO42" s="89">
        <f t="shared" si="15"/>
        <v>0.5493055555555554</v>
      </c>
      <c r="AP42" s="89">
        <f t="shared" si="16"/>
        <v>0.6319444444444443</v>
      </c>
      <c r="AQ42" s="89">
        <f t="shared" si="17"/>
        <v>0.6979166666666664</v>
      </c>
      <c r="AR42" s="89">
        <f t="shared" si="18"/>
        <v>0.7430555555555554</v>
      </c>
      <c r="AS42" s="89">
        <f t="shared" si="27"/>
        <v>0.7402777777777776</v>
      </c>
      <c r="AT42" s="89">
        <v>0.8076388888888887</v>
      </c>
      <c r="AU42" s="296">
        <f t="shared" si="32"/>
        <v>0.9201388888888888</v>
      </c>
      <c r="AV42" s="301" t="str">
        <f t="shared" si="33"/>
        <v>-</v>
      </c>
      <c r="AW42" s="302" t="str">
        <f t="shared" si="33"/>
        <v>-</v>
      </c>
    </row>
    <row r="43" spans="1:49" ht="11.25">
      <c r="A43" s="285">
        <f t="shared" si="19"/>
        <v>34</v>
      </c>
      <c r="B43" s="303" t="s">
        <v>381</v>
      </c>
      <c r="C43" s="295" t="s">
        <v>31</v>
      </c>
      <c r="D43" s="276" t="s">
        <v>360</v>
      </c>
      <c r="E43" s="81" t="s">
        <v>241</v>
      </c>
      <c r="F43" s="87">
        <v>2</v>
      </c>
      <c r="G43" s="88">
        <f t="shared" si="20"/>
        <v>54.09999999999999</v>
      </c>
      <c r="H43" s="89">
        <v>0.002777777777777778</v>
      </c>
      <c r="I43" s="296">
        <f t="shared" si="21"/>
        <v>0.06249999999999999</v>
      </c>
      <c r="J43" s="297">
        <f t="shared" si="22"/>
        <v>0.2361111111111109</v>
      </c>
      <c r="K43" s="89">
        <f t="shared" si="2"/>
        <v>0.2951388888888887</v>
      </c>
      <c r="L43" s="89">
        <f t="shared" si="3"/>
        <v>0.33819444444444424</v>
      </c>
      <c r="M43" s="89" t="s">
        <v>241</v>
      </c>
      <c r="N43" s="89">
        <f t="shared" si="4"/>
        <v>0.4131944444444442</v>
      </c>
      <c r="O43" s="89">
        <f t="shared" si="5"/>
        <v>0.4833333333333331</v>
      </c>
      <c r="P43" s="89">
        <f t="shared" si="6"/>
        <v>0.5555555555555554</v>
      </c>
      <c r="Q43" s="89">
        <f t="shared" si="7"/>
        <v>0.6201388888888887</v>
      </c>
      <c r="R43" s="89">
        <f t="shared" si="8"/>
        <v>0.6652777777777775</v>
      </c>
      <c r="S43" s="89">
        <f t="shared" si="9"/>
        <v>0.7347222222222219</v>
      </c>
      <c r="T43" s="296" t="s">
        <v>241</v>
      </c>
      <c r="U43" s="299" t="str">
        <f t="shared" si="0"/>
        <v>-</v>
      </c>
      <c r="V43" s="265" t="s">
        <v>241</v>
      </c>
      <c r="W43" s="80"/>
      <c r="X43" s="284">
        <f t="shared" si="24"/>
        <v>34</v>
      </c>
      <c r="Y43" s="300" t="s">
        <v>392</v>
      </c>
      <c r="Z43" s="295" t="s">
        <v>40</v>
      </c>
      <c r="AA43" s="81">
        <v>46</v>
      </c>
      <c r="AB43" s="81">
        <v>473</v>
      </c>
      <c r="AC43" s="87">
        <v>1.7</v>
      </c>
      <c r="AD43" s="87">
        <v>1.7</v>
      </c>
      <c r="AE43" s="88">
        <f t="shared" si="25"/>
        <v>50.100000000000016</v>
      </c>
      <c r="AF43" s="89">
        <v>0.0020833333333333333</v>
      </c>
      <c r="AG43" s="89">
        <v>0.0020833333333333333</v>
      </c>
      <c r="AH43" s="296">
        <f t="shared" si="26"/>
        <v>0.05763888888888889</v>
      </c>
      <c r="AI43" s="297">
        <f t="shared" si="11"/>
        <v>0.3111111111111109</v>
      </c>
      <c r="AJ43" s="89">
        <f t="shared" si="12"/>
        <v>0.37152777777777757</v>
      </c>
      <c r="AK43" s="89">
        <f t="shared" si="13"/>
        <v>0.41180555555555537</v>
      </c>
      <c r="AL43" s="89">
        <f t="shared" si="31"/>
        <v>0.4395833333333332</v>
      </c>
      <c r="AM43" s="89">
        <f t="shared" si="30"/>
        <v>0.49166666666666653</v>
      </c>
      <c r="AN43" s="89"/>
      <c r="AO43" s="89">
        <f t="shared" si="15"/>
        <v>0.5513888888888887</v>
      </c>
      <c r="AP43" s="89">
        <f t="shared" si="16"/>
        <v>0.6340277777777776</v>
      </c>
      <c r="AQ43" s="89">
        <f t="shared" si="17"/>
        <v>0.6999999999999997</v>
      </c>
      <c r="AR43" s="89">
        <f t="shared" si="18"/>
        <v>0.7451388888888887</v>
      </c>
      <c r="AS43" s="89">
        <f t="shared" si="27"/>
        <v>0.7423611111111109</v>
      </c>
      <c r="AT43" s="89">
        <v>0.809722222222222</v>
      </c>
      <c r="AU43" s="296">
        <f t="shared" si="32"/>
        <v>0.9222222222222222</v>
      </c>
      <c r="AV43" s="301" t="str">
        <f t="shared" si="33"/>
        <v>-</v>
      </c>
      <c r="AW43" s="302" t="str">
        <f t="shared" si="33"/>
        <v>-</v>
      </c>
    </row>
    <row r="44" spans="1:49" ht="11.25">
      <c r="A44" s="285">
        <f t="shared" si="19"/>
        <v>35</v>
      </c>
      <c r="B44" s="303" t="s">
        <v>382</v>
      </c>
      <c r="C44" s="295" t="s">
        <v>31</v>
      </c>
      <c r="D44" s="81">
        <v>1458</v>
      </c>
      <c r="E44" s="81" t="s">
        <v>241</v>
      </c>
      <c r="F44" s="87">
        <v>0.6</v>
      </c>
      <c r="G44" s="88">
        <f t="shared" si="20"/>
        <v>54.69999999999999</v>
      </c>
      <c r="H44" s="89">
        <v>0.001388888888888889</v>
      </c>
      <c r="I44" s="296">
        <f t="shared" si="21"/>
        <v>0.06388888888888888</v>
      </c>
      <c r="J44" s="297">
        <f t="shared" si="22"/>
        <v>0.2374999999999998</v>
      </c>
      <c r="K44" s="89">
        <f t="shared" si="2"/>
        <v>0.29652777777777756</v>
      </c>
      <c r="L44" s="89">
        <f t="shared" si="3"/>
        <v>0.3395833333333331</v>
      </c>
      <c r="M44" s="89" t="s">
        <v>241</v>
      </c>
      <c r="N44" s="89">
        <f t="shared" si="4"/>
        <v>0.4145833333333331</v>
      </c>
      <c r="O44" s="89">
        <f t="shared" si="5"/>
        <v>0.484722222222222</v>
      </c>
      <c r="P44" s="89">
        <f t="shared" si="6"/>
        <v>0.5569444444444442</v>
      </c>
      <c r="Q44" s="89">
        <f t="shared" si="7"/>
        <v>0.6215277777777776</v>
      </c>
      <c r="R44" s="89">
        <f t="shared" si="8"/>
        <v>0.6666666666666664</v>
      </c>
      <c r="S44" s="89">
        <f t="shared" si="9"/>
        <v>0.7361111111111108</v>
      </c>
      <c r="T44" s="296" t="s">
        <v>241</v>
      </c>
      <c r="U44" s="299" t="str">
        <f t="shared" si="0"/>
        <v>-</v>
      </c>
      <c r="V44" s="265" t="s">
        <v>241</v>
      </c>
      <c r="W44" s="80"/>
      <c r="X44" s="284">
        <f t="shared" si="24"/>
        <v>35</v>
      </c>
      <c r="Y44" s="300" t="s">
        <v>371</v>
      </c>
      <c r="Z44" s="295" t="s">
        <v>202</v>
      </c>
      <c r="AA44" s="276" t="s">
        <v>347</v>
      </c>
      <c r="AB44" s="276" t="s">
        <v>241</v>
      </c>
      <c r="AC44" s="87">
        <v>3.2</v>
      </c>
      <c r="AD44" s="87">
        <v>3.2</v>
      </c>
      <c r="AE44" s="88">
        <f t="shared" si="25"/>
        <v>53.30000000000002</v>
      </c>
      <c r="AF44" s="89">
        <v>0.003472222222222222</v>
      </c>
      <c r="AG44" s="89">
        <v>0.003472222222222222</v>
      </c>
      <c r="AH44" s="296">
        <f>AF44+AH43</f>
        <v>0.061111111111111116</v>
      </c>
      <c r="AI44" s="297">
        <f t="shared" si="11"/>
        <v>0.3145833333333331</v>
      </c>
      <c r="AJ44" s="89">
        <f t="shared" si="12"/>
        <v>0.3749999999999998</v>
      </c>
      <c r="AK44" s="89">
        <f t="shared" si="13"/>
        <v>0.4152777777777776</v>
      </c>
      <c r="AL44" s="89">
        <f t="shared" si="31"/>
        <v>0.4430555555555554</v>
      </c>
      <c r="AM44" s="89">
        <f t="shared" si="30"/>
        <v>0.49513888888888874</v>
      </c>
      <c r="AN44" s="89"/>
      <c r="AO44" s="89">
        <f t="shared" si="15"/>
        <v>0.5548611111111109</v>
      </c>
      <c r="AP44" s="89">
        <f t="shared" si="16"/>
        <v>0.6374999999999998</v>
      </c>
      <c r="AQ44" s="89">
        <f t="shared" si="17"/>
        <v>0.7034722222222219</v>
      </c>
      <c r="AR44" s="89">
        <f t="shared" si="18"/>
        <v>0.7486111111111109</v>
      </c>
      <c r="AS44" s="89">
        <f t="shared" si="27"/>
        <v>0.7458333333333331</v>
      </c>
      <c r="AT44" s="89">
        <v>0.8131944444444442</v>
      </c>
      <c r="AU44" s="296">
        <f t="shared" si="32"/>
        <v>0.9256944444444444</v>
      </c>
      <c r="AV44" s="301">
        <f t="shared" si="33"/>
        <v>38.400000000000006</v>
      </c>
      <c r="AW44" s="302">
        <f t="shared" si="33"/>
        <v>38.400000000000006</v>
      </c>
    </row>
    <row r="45" spans="1:49" ht="12" thickBot="1">
      <c r="A45" s="285">
        <f t="shared" si="19"/>
        <v>36</v>
      </c>
      <c r="B45" s="305" t="s">
        <v>383</v>
      </c>
      <c r="C45" s="306" t="s">
        <v>31</v>
      </c>
      <c r="D45" s="307">
        <v>1599</v>
      </c>
      <c r="E45" s="307" t="s">
        <v>241</v>
      </c>
      <c r="F45" s="308">
        <v>1.5</v>
      </c>
      <c r="G45" s="309">
        <f t="shared" si="20"/>
        <v>56.19999999999999</v>
      </c>
      <c r="H45" s="310">
        <v>0.0020833333333333333</v>
      </c>
      <c r="I45" s="311">
        <f t="shared" si="21"/>
        <v>0.06597222222222222</v>
      </c>
      <c r="J45" s="312">
        <f t="shared" si="22"/>
        <v>0.23958333333333312</v>
      </c>
      <c r="K45" s="310">
        <f t="shared" si="2"/>
        <v>0.2986111111111109</v>
      </c>
      <c r="L45" s="310">
        <f t="shared" si="3"/>
        <v>0.34166666666666645</v>
      </c>
      <c r="M45" s="310" t="s">
        <v>241</v>
      </c>
      <c r="N45" s="310">
        <f t="shared" si="4"/>
        <v>0.4166666666666664</v>
      </c>
      <c r="O45" s="310">
        <f t="shared" si="5"/>
        <v>0.4868055555555553</v>
      </c>
      <c r="P45" s="310">
        <f t="shared" si="6"/>
        <v>0.5590277777777776</v>
      </c>
      <c r="Q45" s="310">
        <f t="shared" si="7"/>
        <v>0.6236111111111109</v>
      </c>
      <c r="R45" s="310">
        <f t="shared" si="8"/>
        <v>0.6687499999999997</v>
      </c>
      <c r="S45" s="310">
        <f t="shared" si="9"/>
        <v>0.7381944444444442</v>
      </c>
      <c r="T45" s="311" t="s">
        <v>241</v>
      </c>
      <c r="U45" s="313" t="str">
        <f t="shared" si="0"/>
        <v>-</v>
      </c>
      <c r="V45" s="265">
        <v>23.25</v>
      </c>
      <c r="W45" s="80"/>
      <c r="X45" s="284">
        <f t="shared" si="24"/>
        <v>36</v>
      </c>
      <c r="Y45" s="300" t="s">
        <v>370</v>
      </c>
      <c r="Z45" s="295" t="s">
        <v>202</v>
      </c>
      <c r="AA45" s="276" t="s">
        <v>347</v>
      </c>
      <c r="AB45" s="276" t="s">
        <v>241</v>
      </c>
      <c r="AC45" s="87">
        <v>1.3</v>
      </c>
      <c r="AD45" s="87">
        <v>1.3</v>
      </c>
      <c r="AE45" s="88">
        <f t="shared" si="25"/>
        <v>54.600000000000016</v>
      </c>
      <c r="AF45" s="89">
        <v>0.0020833333333333333</v>
      </c>
      <c r="AG45" s="89">
        <v>0.0020833333333333333</v>
      </c>
      <c r="AH45" s="296">
        <f>AF45+AH44</f>
        <v>0.06319444444444446</v>
      </c>
      <c r="AI45" s="297">
        <f t="shared" si="11"/>
        <v>0.31666666666666643</v>
      </c>
      <c r="AJ45" s="89">
        <f t="shared" si="12"/>
        <v>0.3770833333333331</v>
      </c>
      <c r="AK45" s="89">
        <f t="shared" si="13"/>
        <v>0.4173611111111109</v>
      </c>
      <c r="AL45" s="89">
        <f t="shared" si="31"/>
        <v>0.44513888888888875</v>
      </c>
      <c r="AM45" s="89">
        <f t="shared" si="30"/>
        <v>0.49722222222222207</v>
      </c>
      <c r="AN45" s="89"/>
      <c r="AO45" s="89">
        <f t="shared" si="15"/>
        <v>0.5569444444444442</v>
      </c>
      <c r="AP45" s="89">
        <f t="shared" si="16"/>
        <v>0.6395833333333332</v>
      </c>
      <c r="AQ45" s="89">
        <f t="shared" si="17"/>
        <v>0.7055555555555553</v>
      </c>
      <c r="AR45" s="89">
        <f t="shared" si="18"/>
        <v>0.7506944444444442</v>
      </c>
      <c r="AS45" s="89">
        <f t="shared" si="27"/>
        <v>0.7479166666666665</v>
      </c>
      <c r="AT45" s="89">
        <v>0.8152777777777775</v>
      </c>
      <c r="AU45" s="296">
        <f t="shared" si="32"/>
        <v>0.9277777777777777</v>
      </c>
      <c r="AV45" s="301" t="str">
        <f t="shared" si="33"/>
        <v>-</v>
      </c>
      <c r="AW45" s="302" t="str">
        <f t="shared" si="33"/>
        <v>-</v>
      </c>
    </row>
    <row r="46" spans="2:49" ht="11.25">
      <c r="B46" s="80"/>
      <c r="C46" s="93"/>
      <c r="D46" s="93"/>
      <c r="E46" s="93"/>
      <c r="F46" s="94"/>
      <c r="G46" s="95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7"/>
      <c r="V46" s="91" t="s">
        <v>241</v>
      </c>
      <c r="W46" s="80"/>
      <c r="X46" s="284">
        <f t="shared" si="24"/>
        <v>37</v>
      </c>
      <c r="Y46" s="300" t="s">
        <v>369</v>
      </c>
      <c r="Z46" s="295" t="s">
        <v>202</v>
      </c>
      <c r="AA46" s="276" t="s">
        <v>347</v>
      </c>
      <c r="AB46" s="276" t="s">
        <v>241</v>
      </c>
      <c r="AC46" s="87">
        <v>0.5</v>
      </c>
      <c r="AD46" s="87">
        <v>0.5</v>
      </c>
      <c r="AE46" s="88">
        <f t="shared" si="25"/>
        <v>55.100000000000016</v>
      </c>
      <c r="AF46" s="89">
        <v>0.0006944444444444445</v>
      </c>
      <c r="AG46" s="89">
        <v>0.0006944444444444445</v>
      </c>
      <c r="AH46" s="296">
        <f>AF46+AH45</f>
        <v>0.0638888888888889</v>
      </c>
      <c r="AI46" s="297">
        <f t="shared" si="11"/>
        <v>0.31736111111111087</v>
      </c>
      <c r="AJ46" s="89">
        <f t="shared" si="12"/>
        <v>0.37777777777777755</v>
      </c>
      <c r="AK46" s="89">
        <f t="shared" si="13"/>
        <v>0.41805555555555535</v>
      </c>
      <c r="AL46" s="89">
        <f t="shared" si="31"/>
        <v>0.4458333333333332</v>
      </c>
      <c r="AM46" s="89">
        <f t="shared" si="30"/>
        <v>0.4979166666666665</v>
      </c>
      <c r="AN46" s="89"/>
      <c r="AO46" s="89">
        <f t="shared" si="15"/>
        <v>0.5576388888888887</v>
      </c>
      <c r="AP46" s="89">
        <f t="shared" si="16"/>
        <v>0.6402777777777776</v>
      </c>
      <c r="AQ46" s="89">
        <f t="shared" si="17"/>
        <v>0.7062499999999997</v>
      </c>
      <c r="AR46" s="89">
        <f t="shared" si="18"/>
        <v>0.7513888888888887</v>
      </c>
      <c r="AS46" s="89">
        <f t="shared" si="27"/>
        <v>0.7486111111111109</v>
      </c>
      <c r="AT46" s="89">
        <v>0.815972222222222</v>
      </c>
      <c r="AU46" s="296">
        <f t="shared" si="32"/>
        <v>0.9284722222222221</v>
      </c>
      <c r="AV46" s="301" t="str">
        <f t="shared" si="33"/>
        <v>-</v>
      </c>
      <c r="AW46" s="302" t="str">
        <f t="shared" si="33"/>
        <v>-</v>
      </c>
    </row>
    <row r="47" spans="2:49" ht="11.25">
      <c r="B47" s="80"/>
      <c r="C47" s="93"/>
      <c r="D47" s="93"/>
      <c r="E47" s="93"/>
      <c r="F47" s="94"/>
      <c r="G47" s="95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7"/>
      <c r="V47" s="97"/>
      <c r="W47" s="80"/>
      <c r="X47" s="284">
        <f t="shared" si="24"/>
        <v>38</v>
      </c>
      <c r="Y47" s="300" t="s">
        <v>393</v>
      </c>
      <c r="Z47" s="295" t="s">
        <v>202</v>
      </c>
      <c r="AA47" s="276" t="s">
        <v>347</v>
      </c>
      <c r="AB47" s="276" t="s">
        <v>241</v>
      </c>
      <c r="AC47" s="87">
        <v>0.3</v>
      </c>
      <c r="AD47" s="87">
        <v>0.3</v>
      </c>
      <c r="AE47" s="88">
        <f t="shared" si="25"/>
        <v>55.40000000000001</v>
      </c>
      <c r="AF47" s="89">
        <v>0.0006944444444444445</v>
      </c>
      <c r="AG47" s="89">
        <v>0.0006944444444444445</v>
      </c>
      <c r="AH47" s="296">
        <f>AF47+AH46</f>
        <v>0.06458333333333334</v>
      </c>
      <c r="AI47" s="297">
        <f t="shared" si="11"/>
        <v>0.3180555555555553</v>
      </c>
      <c r="AJ47" s="89">
        <f t="shared" si="12"/>
        <v>0.378472222222222</v>
      </c>
      <c r="AK47" s="89">
        <f t="shared" si="13"/>
        <v>0.4187499999999998</v>
      </c>
      <c r="AL47" s="89">
        <f t="shared" si="31"/>
        <v>0.44652777777777763</v>
      </c>
      <c r="AM47" s="89">
        <f t="shared" si="30"/>
        <v>0.49861111111111095</v>
      </c>
      <c r="AN47" s="89"/>
      <c r="AO47" s="89">
        <f t="shared" si="15"/>
        <v>0.5583333333333331</v>
      </c>
      <c r="AP47" s="89">
        <f t="shared" si="16"/>
        <v>0.640972222222222</v>
      </c>
      <c r="AQ47" s="89">
        <f t="shared" si="17"/>
        <v>0.7069444444444442</v>
      </c>
      <c r="AR47" s="89">
        <f t="shared" si="18"/>
        <v>0.7520833333333331</v>
      </c>
      <c r="AS47" s="89">
        <f t="shared" si="27"/>
        <v>0.7493055555555553</v>
      </c>
      <c r="AT47" s="89">
        <v>0.8166666666666664</v>
      </c>
      <c r="AU47" s="296">
        <f t="shared" si="32"/>
        <v>0.9291666666666666</v>
      </c>
      <c r="AV47" s="301" t="str">
        <f t="shared" si="33"/>
        <v>-</v>
      </c>
      <c r="AW47" s="302" t="str">
        <f t="shared" si="33"/>
        <v>-</v>
      </c>
    </row>
    <row r="48" spans="22:49" ht="12" thickBot="1">
      <c r="V48" s="97"/>
      <c r="W48" s="80"/>
      <c r="X48" s="314">
        <f t="shared" si="24"/>
        <v>39</v>
      </c>
      <c r="Y48" s="315" t="s">
        <v>342</v>
      </c>
      <c r="Z48" s="306" t="s">
        <v>258</v>
      </c>
      <c r="AA48" s="316" t="s">
        <v>241</v>
      </c>
      <c r="AB48" s="316" t="s">
        <v>241</v>
      </c>
      <c r="AC48" s="308">
        <v>0.8</v>
      </c>
      <c r="AD48" s="308">
        <v>0.8</v>
      </c>
      <c r="AE48" s="309">
        <f t="shared" si="25"/>
        <v>56.20000000000001</v>
      </c>
      <c r="AF48" s="310">
        <v>0.001388888888888889</v>
      </c>
      <c r="AG48" s="310">
        <v>0.001388888888888889</v>
      </c>
      <c r="AH48" s="311">
        <f>AF48+AH47</f>
        <v>0.06597222222222222</v>
      </c>
      <c r="AI48" s="312">
        <f t="shared" si="11"/>
        <v>0.3194444444444442</v>
      </c>
      <c r="AJ48" s="310">
        <f t="shared" si="12"/>
        <v>0.37986111111111087</v>
      </c>
      <c r="AK48" s="310">
        <f t="shared" si="13"/>
        <v>0.4201388888888887</v>
      </c>
      <c r="AL48" s="310">
        <f t="shared" si="31"/>
        <v>0.4479166666666665</v>
      </c>
      <c r="AM48" s="310">
        <f t="shared" si="30"/>
        <v>0.49999999999999983</v>
      </c>
      <c r="AN48" s="310"/>
      <c r="AO48" s="310">
        <f t="shared" si="15"/>
        <v>0.559722222222222</v>
      </c>
      <c r="AP48" s="310">
        <f t="shared" si="16"/>
        <v>0.6423611111111109</v>
      </c>
      <c r="AQ48" s="310">
        <f t="shared" si="17"/>
        <v>0.708333333333333</v>
      </c>
      <c r="AR48" s="310">
        <v>0.753472222222222</v>
      </c>
      <c r="AS48" s="310">
        <f t="shared" si="27"/>
        <v>0.7506944444444442</v>
      </c>
      <c r="AT48" s="310">
        <v>0.8180555555555553</v>
      </c>
      <c r="AU48" s="311">
        <f t="shared" si="32"/>
        <v>0.9305555555555555</v>
      </c>
      <c r="AV48" s="317" t="str">
        <f t="shared" si="33"/>
        <v>-</v>
      </c>
      <c r="AW48" s="318" t="str">
        <f t="shared" si="33"/>
        <v>-</v>
      </c>
    </row>
    <row r="49" spans="22:49" ht="11.25">
      <c r="V49" s="97"/>
      <c r="W49" s="80"/>
      <c r="X49" s="269"/>
      <c r="Y49" s="275"/>
      <c r="Z49" s="93"/>
      <c r="AA49" s="93"/>
      <c r="AB49" s="93"/>
      <c r="AC49" s="94"/>
      <c r="AD49" s="94"/>
      <c r="AE49" s="95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270"/>
      <c r="AW49" s="270"/>
    </row>
    <row r="50" spans="2:27" ht="10.5">
      <c r="B50" s="78" t="s">
        <v>34</v>
      </c>
      <c r="X50" s="78" t="s">
        <v>34</v>
      </c>
      <c r="Y50" s="79"/>
      <c r="Z50" s="79"/>
      <c r="AA50" s="79"/>
    </row>
    <row r="51" spans="24:27" ht="6" customHeight="1">
      <c r="X51" s="78"/>
      <c r="Y51" s="79"/>
      <c r="Z51" s="79"/>
      <c r="AA51" s="79"/>
    </row>
    <row r="52" spans="2:27" ht="10.5">
      <c r="B52" s="78" t="s">
        <v>0</v>
      </c>
      <c r="X52" s="78" t="s">
        <v>0</v>
      </c>
      <c r="Y52" s="79"/>
      <c r="Z52" s="79"/>
      <c r="AA52" s="79"/>
    </row>
    <row r="53" spans="2:40" ht="10.5">
      <c r="B53" s="78" t="s">
        <v>90</v>
      </c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X53" s="78" t="s">
        <v>90</v>
      </c>
      <c r="Y53" s="79"/>
      <c r="Z53" s="79"/>
      <c r="AA53" s="79"/>
      <c r="AF53" s="98"/>
      <c r="AG53" s="98"/>
      <c r="AH53" s="98"/>
      <c r="AI53" s="98"/>
      <c r="AJ53" s="98"/>
      <c r="AK53" s="98"/>
      <c r="AL53" s="98"/>
      <c r="AM53" s="98"/>
      <c r="AN53" s="98"/>
    </row>
    <row r="54" spans="2:40" ht="10.5">
      <c r="B54" s="78" t="s">
        <v>401</v>
      </c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X54" s="78" t="s">
        <v>401</v>
      </c>
      <c r="Y54" s="79"/>
      <c r="Z54" s="79"/>
      <c r="AA54" s="79"/>
      <c r="AF54" s="98"/>
      <c r="AG54" s="98"/>
      <c r="AH54" s="98"/>
      <c r="AI54" s="98"/>
      <c r="AJ54" s="98"/>
      <c r="AK54" s="98"/>
      <c r="AL54" s="98"/>
      <c r="AM54" s="98"/>
      <c r="AN54" s="98"/>
    </row>
    <row r="55" spans="2:40" ht="10.5">
      <c r="B55" s="78" t="s">
        <v>337</v>
      </c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X55" s="78" t="s">
        <v>337</v>
      </c>
      <c r="Y55" s="79"/>
      <c r="Z55" s="79"/>
      <c r="AA55" s="79"/>
      <c r="AF55" s="98"/>
      <c r="AG55" s="98"/>
      <c r="AH55" s="98"/>
      <c r="AI55" s="98"/>
      <c r="AJ55" s="98"/>
      <c r="AK55" s="98"/>
      <c r="AL55" s="98"/>
      <c r="AM55" s="98"/>
      <c r="AN55" s="98"/>
    </row>
    <row r="56" spans="2:40" ht="10.5">
      <c r="B56" s="320" t="s">
        <v>399</v>
      </c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X56" s="320" t="s">
        <v>399</v>
      </c>
      <c r="Y56" s="79"/>
      <c r="Z56" s="79"/>
      <c r="AA56" s="79"/>
      <c r="AF56" s="98"/>
      <c r="AG56" s="98"/>
      <c r="AH56" s="98"/>
      <c r="AI56" s="98"/>
      <c r="AJ56" s="98"/>
      <c r="AK56" s="98"/>
      <c r="AL56" s="98"/>
      <c r="AM56" s="98"/>
      <c r="AN56" s="98"/>
    </row>
    <row r="57" spans="2:30" ht="10.5">
      <c r="B57" s="78" t="s">
        <v>343</v>
      </c>
      <c r="G57" s="99"/>
      <c r="H57" s="99"/>
      <c r="X57" s="78" t="s">
        <v>343</v>
      </c>
      <c r="Y57" s="79"/>
      <c r="Z57" s="79"/>
      <c r="AA57" s="79"/>
      <c r="AC57" s="99"/>
      <c r="AD57" s="99"/>
    </row>
    <row r="58" spans="2:40" ht="10.5">
      <c r="B58" s="336" t="s">
        <v>271</v>
      </c>
      <c r="C58" s="336"/>
      <c r="D58" s="336"/>
      <c r="E58" s="336"/>
      <c r="F58" s="336"/>
      <c r="G58" s="336"/>
      <c r="H58" s="336"/>
      <c r="I58" s="336"/>
      <c r="J58" s="336"/>
      <c r="K58" s="336"/>
      <c r="L58" s="336"/>
      <c r="M58" s="336"/>
      <c r="N58" s="336"/>
      <c r="O58" s="336"/>
      <c r="P58" s="336"/>
      <c r="Q58" s="336"/>
      <c r="R58" s="336"/>
      <c r="W58" s="80"/>
      <c r="X58" s="336" t="s">
        <v>271</v>
      </c>
      <c r="Y58" s="336"/>
      <c r="Z58" s="336"/>
      <c r="AA58" s="336"/>
      <c r="AB58" s="336"/>
      <c r="AC58" s="336"/>
      <c r="AD58" s="336"/>
      <c r="AE58" s="336"/>
      <c r="AF58" s="336"/>
      <c r="AG58" s="336"/>
      <c r="AH58" s="336"/>
      <c r="AI58" s="336"/>
      <c r="AJ58" s="336"/>
      <c r="AK58" s="336"/>
      <c r="AL58" s="336"/>
      <c r="AM58" s="336"/>
      <c r="AN58" s="336"/>
    </row>
    <row r="59" spans="23:24" ht="10.5">
      <c r="W59" s="80"/>
      <c r="X59" s="320"/>
    </row>
    <row r="60" spans="23:24" ht="5.25" customHeight="1">
      <c r="W60" s="80"/>
      <c r="X60" s="269"/>
    </row>
  </sheetData>
  <sheetProtection/>
  <mergeCells count="27">
    <mergeCell ref="AH7:AH9"/>
    <mergeCell ref="AV7:AV9"/>
    <mergeCell ref="AW7:AW9"/>
    <mergeCell ref="B58:R58"/>
    <mergeCell ref="X58:AN58"/>
    <mergeCell ref="AB7:AB9"/>
    <mergeCell ref="AC7:AC9"/>
    <mergeCell ref="AD7:AD9"/>
    <mergeCell ref="AE7:AE9"/>
    <mergeCell ref="AF7:AF9"/>
    <mergeCell ref="AG7:AG9"/>
    <mergeCell ref="I7:I9"/>
    <mergeCell ref="U7:U9"/>
    <mergeCell ref="V7:V9"/>
    <mergeCell ref="X7:X9"/>
    <mergeCell ref="Z7:Z9"/>
    <mergeCell ref="AA7:AA9"/>
    <mergeCell ref="Z3:AK3"/>
    <mergeCell ref="C5:G5"/>
    <mergeCell ref="Z5:AD5"/>
    <mergeCell ref="A7:A9"/>
    <mergeCell ref="C7:C9"/>
    <mergeCell ref="D7:D9"/>
    <mergeCell ref="E7:E9"/>
    <mergeCell ref="F7:F9"/>
    <mergeCell ref="G7:G9"/>
    <mergeCell ref="H7:H9"/>
  </mergeCells>
  <printOptions/>
  <pageMargins left="0.25" right="0.25" top="0.75" bottom="0.75" header="0.3" footer="0.3"/>
  <pageSetup fitToHeight="1" fitToWidth="1" horizontalDpi="600" verticalDpi="600" orientation="landscape" paperSize="9" scale="4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V58"/>
  <sheetViews>
    <sheetView zoomScalePageLayoutView="0" workbookViewId="0" topLeftCell="Z1">
      <selection activeCell="AR10" sqref="AR10"/>
    </sheetView>
  </sheetViews>
  <sheetFormatPr defaultColWidth="9.140625" defaultRowHeight="12.75"/>
  <cols>
    <col min="1" max="1" width="3.57421875" style="79" customWidth="1"/>
    <col min="2" max="2" width="52.140625" style="78" customWidth="1"/>
    <col min="3" max="3" width="4.421875" style="79" customWidth="1"/>
    <col min="4" max="4" width="5.57421875" style="79" customWidth="1"/>
    <col min="5" max="5" width="4.28125" style="79" customWidth="1"/>
    <col min="6" max="8" width="5.7109375" style="78" customWidth="1"/>
    <col min="9" max="9" width="6.00390625" style="78" customWidth="1"/>
    <col min="10" max="20" width="5.57421875" style="78" customWidth="1"/>
    <col min="21" max="21" width="5.7109375" style="79" customWidth="1"/>
    <col min="22" max="22" width="5.7109375" style="79" hidden="1" customWidth="1"/>
    <col min="23" max="23" width="0.9921875" style="78" customWidth="1"/>
    <col min="24" max="24" width="4.140625" style="267" customWidth="1"/>
    <col min="25" max="25" width="51.28125" style="78" customWidth="1"/>
    <col min="26" max="27" width="6.140625" style="78" customWidth="1"/>
    <col min="28" max="28" width="7.7109375" style="78" customWidth="1"/>
    <col min="29" max="29" width="6.421875" style="78" customWidth="1"/>
    <col min="30" max="30" width="9.8515625" style="78" customWidth="1"/>
    <col min="31" max="31" width="5.8515625" style="78" bestFit="1" customWidth="1"/>
    <col min="32" max="32" width="8.421875" style="78" customWidth="1"/>
    <col min="33" max="33" width="7.00390625" style="78" customWidth="1"/>
    <col min="34" max="34" width="6.421875" style="78" customWidth="1"/>
    <col min="35" max="39" width="6.00390625" style="78" customWidth="1"/>
    <col min="40" max="40" width="6.00390625" style="78" hidden="1" customWidth="1"/>
    <col min="41" max="46" width="6.00390625" style="78" customWidth="1"/>
    <col min="47" max="47" width="5.140625" style="78" customWidth="1"/>
    <col min="48" max="48" width="5.57421875" style="78" customWidth="1"/>
    <col min="49" max="16384" width="9.140625" style="78" customWidth="1"/>
  </cols>
  <sheetData>
    <row r="2" spans="2:25" s="287" customFormat="1" ht="10.5">
      <c r="B2" s="287" t="s">
        <v>361</v>
      </c>
      <c r="C2" s="79"/>
      <c r="E2" s="79"/>
      <c r="W2" s="288"/>
      <c r="X2" s="288"/>
      <c r="Y2" s="287" t="s">
        <v>361</v>
      </c>
    </row>
    <row r="3" spans="2:37" s="287" customFormat="1" ht="10.5">
      <c r="B3" s="287" t="s">
        <v>362</v>
      </c>
      <c r="C3" s="79"/>
      <c r="E3" s="79"/>
      <c r="W3" s="288"/>
      <c r="X3" s="288"/>
      <c r="Y3" s="287" t="s">
        <v>362</v>
      </c>
      <c r="Z3" s="349"/>
      <c r="AA3" s="349"/>
      <c r="AB3" s="349"/>
      <c r="AC3" s="349"/>
      <c r="AD3" s="349"/>
      <c r="AE3" s="349"/>
      <c r="AF3" s="349"/>
      <c r="AG3" s="349"/>
      <c r="AH3" s="349"/>
      <c r="AI3" s="349"/>
      <c r="AJ3" s="349"/>
      <c r="AK3" s="349"/>
    </row>
    <row r="4" spans="2:25" s="287" customFormat="1" ht="10.5">
      <c r="B4" s="287" t="s">
        <v>363</v>
      </c>
      <c r="C4" s="79"/>
      <c r="E4" s="79"/>
      <c r="W4" s="288"/>
      <c r="X4" s="288"/>
      <c r="Y4" s="287" t="s">
        <v>363</v>
      </c>
    </row>
    <row r="5" spans="2:41" s="287" customFormat="1" ht="9.75" customHeight="1">
      <c r="B5" s="287" t="s">
        <v>364</v>
      </c>
      <c r="C5" s="349"/>
      <c r="D5" s="349"/>
      <c r="E5" s="349"/>
      <c r="F5" s="349"/>
      <c r="G5" s="349"/>
      <c r="W5" s="288"/>
      <c r="X5" s="288"/>
      <c r="Y5" s="287" t="s">
        <v>364</v>
      </c>
      <c r="Z5" s="349"/>
      <c r="AA5" s="349"/>
      <c r="AB5" s="349"/>
      <c r="AC5" s="349"/>
      <c r="AD5" s="349"/>
      <c r="AO5" s="289"/>
    </row>
    <row r="6" spans="23:41" s="271" customFormat="1" ht="9.75" customHeight="1" thickBot="1">
      <c r="W6" s="272"/>
      <c r="X6" s="272"/>
      <c r="AO6" s="273"/>
    </row>
    <row r="7" spans="1:48" s="79" customFormat="1" ht="9" customHeight="1">
      <c r="A7" s="350" t="s">
        <v>339</v>
      </c>
      <c r="B7" s="279" t="s">
        <v>19</v>
      </c>
      <c r="C7" s="362" t="s">
        <v>33</v>
      </c>
      <c r="D7" s="353" t="s">
        <v>344</v>
      </c>
      <c r="E7" s="353" t="s">
        <v>345</v>
      </c>
      <c r="F7" s="353" t="s">
        <v>207</v>
      </c>
      <c r="G7" s="353" t="s">
        <v>21</v>
      </c>
      <c r="H7" s="353" t="s">
        <v>22</v>
      </c>
      <c r="I7" s="365" t="s">
        <v>23</v>
      </c>
      <c r="J7" s="290" t="s">
        <v>1</v>
      </c>
      <c r="K7" s="277" t="s">
        <v>310</v>
      </c>
      <c r="L7" s="277" t="s">
        <v>310</v>
      </c>
      <c r="M7" s="277" t="s">
        <v>1</v>
      </c>
      <c r="N7" s="277" t="s">
        <v>1</v>
      </c>
      <c r="O7" s="277" t="s">
        <v>310</v>
      </c>
      <c r="P7" s="277" t="s">
        <v>310</v>
      </c>
      <c r="Q7" s="277" t="s">
        <v>310</v>
      </c>
      <c r="R7" s="277" t="s">
        <v>1</v>
      </c>
      <c r="S7" s="277" t="s">
        <v>1</v>
      </c>
      <c r="T7" s="291" t="s">
        <v>1</v>
      </c>
      <c r="U7" s="357" t="s">
        <v>217</v>
      </c>
      <c r="V7" s="359" t="s">
        <v>210</v>
      </c>
      <c r="W7" s="93"/>
      <c r="X7" s="360" t="s">
        <v>339</v>
      </c>
      <c r="Y7" s="280" t="s">
        <v>19</v>
      </c>
      <c r="Z7" s="362" t="s">
        <v>33</v>
      </c>
      <c r="AA7" s="353" t="s">
        <v>344</v>
      </c>
      <c r="AB7" s="353" t="s">
        <v>345</v>
      </c>
      <c r="AC7" s="353" t="s">
        <v>207</v>
      </c>
      <c r="AD7" s="353" t="s">
        <v>396</v>
      </c>
      <c r="AE7" s="353" t="s">
        <v>21</v>
      </c>
      <c r="AF7" s="353" t="s">
        <v>22</v>
      </c>
      <c r="AG7" s="353" t="s">
        <v>397</v>
      </c>
      <c r="AH7" s="365" t="s">
        <v>23</v>
      </c>
      <c r="AI7" s="290" t="s">
        <v>1</v>
      </c>
      <c r="AJ7" s="277" t="s">
        <v>310</v>
      </c>
      <c r="AK7" s="277" t="s">
        <v>310</v>
      </c>
      <c r="AL7" s="277" t="s">
        <v>1</v>
      </c>
      <c r="AM7" s="277" t="s">
        <v>1</v>
      </c>
      <c r="AN7" s="277"/>
      <c r="AO7" s="277" t="s">
        <v>310</v>
      </c>
      <c r="AP7" s="277" t="s">
        <v>310</v>
      </c>
      <c r="AQ7" s="277" t="s">
        <v>1</v>
      </c>
      <c r="AR7" s="277" t="s">
        <v>310</v>
      </c>
      <c r="AS7" s="277" t="s">
        <v>1</v>
      </c>
      <c r="AT7" s="291" t="s">
        <v>1</v>
      </c>
      <c r="AU7" s="368" t="s">
        <v>29</v>
      </c>
      <c r="AV7" s="355" t="s">
        <v>341</v>
      </c>
    </row>
    <row r="8" spans="1:48" ht="10.5">
      <c r="A8" s="350"/>
      <c r="B8" s="281" t="s">
        <v>2</v>
      </c>
      <c r="C8" s="363"/>
      <c r="D8" s="339"/>
      <c r="E8" s="339"/>
      <c r="F8" s="339"/>
      <c r="G8" s="339"/>
      <c r="H8" s="339"/>
      <c r="I8" s="366"/>
      <c r="J8" s="282" t="s">
        <v>4</v>
      </c>
      <c r="K8" s="106" t="s">
        <v>4</v>
      </c>
      <c r="L8" s="106" t="s">
        <v>4</v>
      </c>
      <c r="M8" s="106" t="s">
        <v>4</v>
      </c>
      <c r="N8" s="106" t="s">
        <v>4</v>
      </c>
      <c r="O8" s="106" t="s">
        <v>4</v>
      </c>
      <c r="P8" s="106" t="s">
        <v>4</v>
      </c>
      <c r="Q8" s="58" t="s">
        <v>4</v>
      </c>
      <c r="R8" s="58" t="s">
        <v>4</v>
      </c>
      <c r="S8" s="58" t="s">
        <v>4</v>
      </c>
      <c r="T8" s="292" t="s">
        <v>4</v>
      </c>
      <c r="U8" s="358"/>
      <c r="V8" s="359"/>
      <c r="W8" s="80"/>
      <c r="X8" s="361"/>
      <c r="Y8" s="285" t="s">
        <v>2</v>
      </c>
      <c r="Z8" s="363"/>
      <c r="AA8" s="339"/>
      <c r="AB8" s="339"/>
      <c r="AC8" s="339"/>
      <c r="AD8" s="339"/>
      <c r="AE8" s="339"/>
      <c r="AF8" s="339"/>
      <c r="AG8" s="339"/>
      <c r="AH8" s="366"/>
      <c r="AI8" s="293" t="s">
        <v>4</v>
      </c>
      <c r="AJ8" s="58" t="s">
        <v>4</v>
      </c>
      <c r="AK8" s="58" t="s">
        <v>4</v>
      </c>
      <c r="AL8" s="58" t="s">
        <v>4</v>
      </c>
      <c r="AM8" s="58" t="s">
        <v>4</v>
      </c>
      <c r="AN8" s="58"/>
      <c r="AO8" s="58" t="s">
        <v>4</v>
      </c>
      <c r="AP8" s="58" t="s">
        <v>4</v>
      </c>
      <c r="AQ8" s="58" t="s">
        <v>4</v>
      </c>
      <c r="AR8" s="58" t="s">
        <v>4</v>
      </c>
      <c r="AS8" s="58" t="s">
        <v>4</v>
      </c>
      <c r="AT8" s="292" t="s">
        <v>4</v>
      </c>
      <c r="AU8" s="369"/>
      <c r="AV8" s="356"/>
    </row>
    <row r="9" spans="1:48" s="85" customFormat="1" ht="30" customHeight="1">
      <c r="A9" s="350"/>
      <c r="B9" s="286" t="s">
        <v>5</v>
      </c>
      <c r="C9" s="364"/>
      <c r="D9" s="340"/>
      <c r="E9" s="340"/>
      <c r="F9" s="340"/>
      <c r="G9" s="340"/>
      <c r="H9" s="340"/>
      <c r="I9" s="367"/>
      <c r="J9" s="282" t="s">
        <v>208</v>
      </c>
      <c r="K9" s="106" t="s">
        <v>209</v>
      </c>
      <c r="L9" s="106" t="s">
        <v>232</v>
      </c>
      <c r="M9" s="106" t="s">
        <v>233</v>
      </c>
      <c r="N9" s="106" t="s">
        <v>212</v>
      </c>
      <c r="O9" s="106" t="s">
        <v>213</v>
      </c>
      <c r="P9" s="106" t="s">
        <v>214</v>
      </c>
      <c r="Q9" s="106" t="s">
        <v>215</v>
      </c>
      <c r="R9" s="106" t="s">
        <v>234</v>
      </c>
      <c r="S9" s="106" t="s">
        <v>235</v>
      </c>
      <c r="T9" s="283" t="s">
        <v>236</v>
      </c>
      <c r="U9" s="358"/>
      <c r="V9" s="359"/>
      <c r="W9" s="84"/>
      <c r="X9" s="361"/>
      <c r="Y9" s="278" t="s">
        <v>5</v>
      </c>
      <c r="Z9" s="364"/>
      <c r="AA9" s="340"/>
      <c r="AB9" s="340"/>
      <c r="AC9" s="340"/>
      <c r="AD9" s="340"/>
      <c r="AE9" s="340"/>
      <c r="AF9" s="340"/>
      <c r="AG9" s="340"/>
      <c r="AH9" s="367"/>
      <c r="AI9" s="282" t="s">
        <v>237</v>
      </c>
      <c r="AJ9" s="106" t="s">
        <v>238</v>
      </c>
      <c r="AK9" s="106" t="s">
        <v>239</v>
      </c>
      <c r="AL9" s="106" t="s">
        <v>283</v>
      </c>
      <c r="AM9" s="106" t="s">
        <v>284</v>
      </c>
      <c r="AN9" s="106"/>
      <c r="AO9" s="106" t="s">
        <v>311</v>
      </c>
      <c r="AP9" s="106" t="s">
        <v>312</v>
      </c>
      <c r="AQ9" s="106" t="s">
        <v>325</v>
      </c>
      <c r="AR9" s="106" t="s">
        <v>326</v>
      </c>
      <c r="AS9" s="106" t="s">
        <v>327</v>
      </c>
      <c r="AT9" s="283" t="s">
        <v>328</v>
      </c>
      <c r="AU9" s="369"/>
      <c r="AV9" s="356"/>
    </row>
    <row r="10" spans="1:48" ht="11.25">
      <c r="A10" s="285">
        <v>1</v>
      </c>
      <c r="B10" s="294" t="s">
        <v>342</v>
      </c>
      <c r="C10" s="295" t="s">
        <v>258</v>
      </c>
      <c r="D10" s="276" t="s">
        <v>241</v>
      </c>
      <c r="E10" s="276" t="s">
        <v>241</v>
      </c>
      <c r="F10" s="87">
        <v>0</v>
      </c>
      <c r="G10" s="88">
        <v>0</v>
      </c>
      <c r="H10" s="89">
        <v>0</v>
      </c>
      <c r="I10" s="296">
        <v>0</v>
      </c>
      <c r="J10" s="297">
        <v>0.17361111111111113</v>
      </c>
      <c r="K10" s="89">
        <v>0.23263888888888887</v>
      </c>
      <c r="L10" s="89">
        <v>0.27569444444444446</v>
      </c>
      <c r="M10" s="89">
        <v>0.3194444444444445</v>
      </c>
      <c r="N10" s="89">
        <v>0.3506944444444444</v>
      </c>
      <c r="O10" s="89">
        <v>0.42083333333333334</v>
      </c>
      <c r="P10" s="90">
        <v>0.4930555555555556</v>
      </c>
      <c r="Q10" s="90">
        <v>0.5576388888888889</v>
      </c>
      <c r="R10" s="90">
        <v>0.6027777777777777</v>
      </c>
      <c r="S10" s="90">
        <v>0.6722222222222222</v>
      </c>
      <c r="T10" s="298">
        <v>0.7777777777777778</v>
      </c>
      <c r="U10" s="299" t="s">
        <v>241</v>
      </c>
      <c r="V10" s="265" t="s">
        <v>241</v>
      </c>
      <c r="W10" s="80"/>
      <c r="X10" s="284">
        <v>1</v>
      </c>
      <c r="Y10" s="300" t="s">
        <v>383</v>
      </c>
      <c r="Z10" s="295" t="s">
        <v>31</v>
      </c>
      <c r="AA10" s="81">
        <v>1598</v>
      </c>
      <c r="AB10" s="276" t="s">
        <v>241</v>
      </c>
      <c r="AC10" s="87">
        <v>0</v>
      </c>
      <c r="AD10" s="87">
        <v>0</v>
      </c>
      <c r="AE10" s="88">
        <v>0</v>
      </c>
      <c r="AF10" s="89">
        <v>0</v>
      </c>
      <c r="AG10" s="89">
        <v>0</v>
      </c>
      <c r="AH10" s="296">
        <v>0</v>
      </c>
      <c r="AI10" s="297">
        <v>0.2534722222222222</v>
      </c>
      <c r="AJ10" s="89">
        <v>0.3138888888888889</v>
      </c>
      <c r="AK10" s="89">
        <v>0.3541666666666667</v>
      </c>
      <c r="AL10" s="89" t="s">
        <v>241</v>
      </c>
      <c r="AM10" s="89">
        <v>0.43333333333333335</v>
      </c>
      <c r="AN10" s="89"/>
      <c r="AO10" s="89">
        <v>0.49374999999999997</v>
      </c>
      <c r="AP10" s="89">
        <v>0.576388888888889</v>
      </c>
      <c r="AQ10" s="89">
        <v>0.642361111111111</v>
      </c>
      <c r="AR10" s="89">
        <v>0.6875</v>
      </c>
      <c r="AS10" s="89">
        <v>0.7520833333333333</v>
      </c>
      <c r="AT10" s="296" t="s">
        <v>241</v>
      </c>
      <c r="AU10" s="301" t="s">
        <v>241</v>
      </c>
      <c r="AV10" s="302" t="s">
        <v>241</v>
      </c>
    </row>
    <row r="11" spans="1:48" ht="11.25">
      <c r="A11" s="285">
        <v>2</v>
      </c>
      <c r="B11" s="303" t="s">
        <v>369</v>
      </c>
      <c r="C11" s="295" t="s">
        <v>202</v>
      </c>
      <c r="D11" s="276" t="s">
        <v>346</v>
      </c>
      <c r="E11" s="276" t="s">
        <v>241</v>
      </c>
      <c r="F11" s="87">
        <v>1</v>
      </c>
      <c r="G11" s="88">
        <v>1</v>
      </c>
      <c r="H11" s="89">
        <v>0.0020833333333333333</v>
      </c>
      <c r="I11" s="296">
        <v>0.0020833333333333333</v>
      </c>
      <c r="J11" s="297">
        <v>0.17569444444444446</v>
      </c>
      <c r="K11" s="89">
        <v>0.2347222222222222</v>
      </c>
      <c r="L11" s="89">
        <v>0.2777777777777778</v>
      </c>
      <c r="M11" s="89">
        <v>0.3215277777777778</v>
      </c>
      <c r="N11" s="89">
        <v>0.35277777777777775</v>
      </c>
      <c r="O11" s="89">
        <v>0.42291666666666666</v>
      </c>
      <c r="P11" s="89">
        <v>0.4951388888888889</v>
      </c>
      <c r="Q11" s="89">
        <v>0.5597222222222222</v>
      </c>
      <c r="R11" s="89">
        <v>0.6048611111111111</v>
      </c>
      <c r="S11" s="89">
        <v>0.6743055555555555</v>
      </c>
      <c r="T11" s="296">
        <v>0.7798611111111111</v>
      </c>
      <c r="U11" s="299" t="s">
        <v>241</v>
      </c>
      <c r="V11" s="265" t="s">
        <v>241</v>
      </c>
      <c r="W11" s="80"/>
      <c r="X11" s="284">
        <v>2</v>
      </c>
      <c r="Y11" s="300" t="s">
        <v>384</v>
      </c>
      <c r="Z11" s="295" t="s">
        <v>31</v>
      </c>
      <c r="AA11" s="276" t="s">
        <v>365</v>
      </c>
      <c r="AB11" s="276" t="s">
        <v>241</v>
      </c>
      <c r="AC11" s="87">
        <v>1</v>
      </c>
      <c r="AD11" s="87">
        <v>1</v>
      </c>
      <c r="AE11" s="88">
        <v>1</v>
      </c>
      <c r="AF11" s="89">
        <v>0.001388888888888889</v>
      </c>
      <c r="AG11" s="89">
        <v>0.001388888888888889</v>
      </c>
      <c r="AH11" s="296">
        <v>0.001388888888888889</v>
      </c>
      <c r="AI11" s="297">
        <v>0.2548611111111111</v>
      </c>
      <c r="AJ11" s="89">
        <v>0.31527777777777777</v>
      </c>
      <c r="AK11" s="89">
        <v>0.35555555555555557</v>
      </c>
      <c r="AL11" s="89" t="s">
        <v>241</v>
      </c>
      <c r="AM11" s="89">
        <v>0.43472222222222223</v>
      </c>
      <c r="AN11" s="89"/>
      <c r="AO11" s="89">
        <v>0.49513888888888885</v>
      </c>
      <c r="AP11" s="89">
        <v>0.5777777777777778</v>
      </c>
      <c r="AQ11" s="89">
        <v>0.6437499999999999</v>
      </c>
      <c r="AR11" s="89">
        <v>0.6888888888888889</v>
      </c>
      <c r="AS11" s="89">
        <v>0.7534722222222222</v>
      </c>
      <c r="AT11" s="296" t="s">
        <v>241</v>
      </c>
      <c r="AU11" s="301" t="s">
        <v>241</v>
      </c>
      <c r="AV11" s="302" t="s">
        <v>241</v>
      </c>
    </row>
    <row r="12" spans="1:48" ht="11.25">
      <c r="A12" s="285">
        <v>3</v>
      </c>
      <c r="B12" s="303" t="s">
        <v>370</v>
      </c>
      <c r="C12" s="295" t="s">
        <v>202</v>
      </c>
      <c r="D12" s="276" t="s">
        <v>346</v>
      </c>
      <c r="E12" s="276" t="s">
        <v>241</v>
      </c>
      <c r="F12" s="87">
        <v>0.4</v>
      </c>
      <c r="G12" s="88">
        <v>1.4</v>
      </c>
      <c r="H12" s="89">
        <v>0.0006944444444444445</v>
      </c>
      <c r="I12" s="296">
        <v>0.002777777777777778</v>
      </c>
      <c r="J12" s="297">
        <v>0.1763888888888889</v>
      </c>
      <c r="K12" s="89">
        <v>0.23541666666666664</v>
      </c>
      <c r="L12" s="89">
        <v>0.27847222222222223</v>
      </c>
      <c r="M12" s="89">
        <v>0.32222222222222224</v>
      </c>
      <c r="N12" s="89">
        <v>0.3534722222222222</v>
      </c>
      <c r="O12" s="89">
        <v>0.4236111111111111</v>
      </c>
      <c r="P12" s="89">
        <v>0.49583333333333335</v>
      </c>
      <c r="Q12" s="89">
        <v>0.5604166666666667</v>
      </c>
      <c r="R12" s="89">
        <v>0.6055555555555555</v>
      </c>
      <c r="S12" s="89">
        <v>0.6749999999999999</v>
      </c>
      <c r="T12" s="296">
        <v>0.7805555555555556</v>
      </c>
      <c r="U12" s="299" t="s">
        <v>241</v>
      </c>
      <c r="V12" s="265" t="s">
        <v>241</v>
      </c>
      <c r="W12" s="80"/>
      <c r="X12" s="284">
        <v>3</v>
      </c>
      <c r="Y12" s="300" t="s">
        <v>385</v>
      </c>
      <c r="Z12" s="295" t="s">
        <v>31</v>
      </c>
      <c r="AA12" s="276" t="s">
        <v>368</v>
      </c>
      <c r="AB12" s="276" t="s">
        <v>241</v>
      </c>
      <c r="AC12" s="87">
        <v>0.8</v>
      </c>
      <c r="AD12" s="87">
        <v>0.8</v>
      </c>
      <c r="AE12" s="88">
        <v>1.8</v>
      </c>
      <c r="AF12" s="89">
        <v>0.001388888888888889</v>
      </c>
      <c r="AG12" s="89">
        <v>0.001388888888888889</v>
      </c>
      <c r="AH12" s="296">
        <v>0.002777777777777778</v>
      </c>
      <c r="AI12" s="297">
        <v>0.25625</v>
      </c>
      <c r="AJ12" s="89">
        <v>0.31666666666666665</v>
      </c>
      <c r="AK12" s="89">
        <v>0.35694444444444445</v>
      </c>
      <c r="AL12" s="89" t="s">
        <v>241</v>
      </c>
      <c r="AM12" s="89">
        <v>0.4361111111111111</v>
      </c>
      <c r="AN12" s="89"/>
      <c r="AO12" s="89">
        <v>0.49652777777777773</v>
      </c>
      <c r="AP12" s="89">
        <v>0.5791666666666667</v>
      </c>
      <c r="AQ12" s="89">
        <v>0.6451388888888888</v>
      </c>
      <c r="AR12" s="89">
        <v>0.6902777777777778</v>
      </c>
      <c r="AS12" s="89">
        <v>0.7548611111111111</v>
      </c>
      <c r="AT12" s="296" t="s">
        <v>241</v>
      </c>
      <c r="AU12" s="301" t="s">
        <v>241</v>
      </c>
      <c r="AV12" s="302" t="s">
        <v>241</v>
      </c>
    </row>
    <row r="13" spans="1:48" ht="11.25">
      <c r="A13" s="285">
        <v>4</v>
      </c>
      <c r="B13" s="303" t="s">
        <v>371</v>
      </c>
      <c r="C13" s="295" t="s">
        <v>202</v>
      </c>
      <c r="D13" s="276" t="s">
        <v>346</v>
      </c>
      <c r="E13" s="276" t="s">
        <v>241</v>
      </c>
      <c r="F13" s="87">
        <v>1.5</v>
      </c>
      <c r="G13" s="88">
        <v>2.9</v>
      </c>
      <c r="H13" s="89">
        <v>0.001388888888888889</v>
      </c>
      <c r="I13" s="296">
        <v>0.004166666666666667</v>
      </c>
      <c r="J13" s="297">
        <v>0.17777777777777778</v>
      </c>
      <c r="K13" s="89">
        <v>0.23680555555555552</v>
      </c>
      <c r="L13" s="89">
        <v>0.2798611111111111</v>
      </c>
      <c r="M13" s="89">
        <v>0.3236111111111111</v>
      </c>
      <c r="N13" s="89">
        <v>0.35486111111111107</v>
      </c>
      <c r="O13" s="89">
        <v>0.425</v>
      </c>
      <c r="P13" s="89">
        <v>0.49722222222222223</v>
      </c>
      <c r="Q13" s="89">
        <v>0.5618055555555556</v>
      </c>
      <c r="R13" s="89">
        <v>0.6069444444444444</v>
      </c>
      <c r="S13" s="89">
        <v>0.6763888888888888</v>
      </c>
      <c r="T13" s="296">
        <v>0.7819444444444444</v>
      </c>
      <c r="U13" s="299" t="s">
        <v>241</v>
      </c>
      <c r="V13" s="265" t="s">
        <v>241</v>
      </c>
      <c r="W13" s="80"/>
      <c r="X13" s="284">
        <v>4</v>
      </c>
      <c r="Y13" s="300" t="s">
        <v>394</v>
      </c>
      <c r="Z13" s="295" t="s">
        <v>31</v>
      </c>
      <c r="AA13" s="276" t="s">
        <v>366</v>
      </c>
      <c r="AB13" s="276" t="s">
        <v>241</v>
      </c>
      <c r="AC13" s="87">
        <v>2.1</v>
      </c>
      <c r="AD13" s="87">
        <v>2.1</v>
      </c>
      <c r="AE13" s="88">
        <v>3.9000000000000004</v>
      </c>
      <c r="AF13" s="89">
        <v>0.0020833333333333333</v>
      </c>
      <c r="AG13" s="89">
        <v>0.0020833333333333333</v>
      </c>
      <c r="AH13" s="296">
        <v>0.004861111111111111</v>
      </c>
      <c r="AI13" s="297">
        <v>0.2583333333333333</v>
      </c>
      <c r="AJ13" s="89">
        <v>0.31875</v>
      </c>
      <c r="AK13" s="89">
        <v>0.3590277777777778</v>
      </c>
      <c r="AL13" s="89" t="s">
        <v>241</v>
      </c>
      <c r="AM13" s="89">
        <v>0.43819444444444444</v>
      </c>
      <c r="AN13" s="89"/>
      <c r="AO13" s="89">
        <v>0.49861111111111106</v>
      </c>
      <c r="AP13" s="89">
        <v>0.58125</v>
      </c>
      <c r="AQ13" s="89">
        <v>0.6472222222222221</v>
      </c>
      <c r="AR13" s="89">
        <v>0.6923611111111111</v>
      </c>
      <c r="AS13" s="89">
        <v>0.7569444444444444</v>
      </c>
      <c r="AT13" s="296" t="s">
        <v>241</v>
      </c>
      <c r="AU13" s="301" t="s">
        <v>241</v>
      </c>
      <c r="AV13" s="302" t="s">
        <v>241</v>
      </c>
    </row>
    <row r="14" spans="1:48" ht="11.25">
      <c r="A14" s="285">
        <v>5</v>
      </c>
      <c r="B14" s="303" t="s">
        <v>372</v>
      </c>
      <c r="C14" s="295" t="s">
        <v>40</v>
      </c>
      <c r="D14" s="276" t="s">
        <v>347</v>
      </c>
      <c r="E14" s="81">
        <v>473</v>
      </c>
      <c r="F14" s="87">
        <v>3.2</v>
      </c>
      <c r="G14" s="88">
        <v>6.1</v>
      </c>
      <c r="H14" s="89">
        <v>0.003472222222222222</v>
      </c>
      <c r="I14" s="296">
        <v>0.007638888888888889</v>
      </c>
      <c r="J14" s="297">
        <v>0.18125</v>
      </c>
      <c r="K14" s="89">
        <v>0.24027777777777773</v>
      </c>
      <c r="L14" s="89">
        <v>0.2833333333333333</v>
      </c>
      <c r="M14" s="89">
        <v>0.32708333333333334</v>
      </c>
      <c r="N14" s="89">
        <v>0.3583333333333333</v>
      </c>
      <c r="O14" s="89">
        <v>0.4284722222222222</v>
      </c>
      <c r="P14" s="89">
        <v>0.5006944444444444</v>
      </c>
      <c r="Q14" s="89">
        <v>0.5652777777777778</v>
      </c>
      <c r="R14" s="89">
        <v>0.6104166666666666</v>
      </c>
      <c r="S14" s="89">
        <v>0.679861111111111</v>
      </c>
      <c r="T14" s="296">
        <v>0.7854166666666667</v>
      </c>
      <c r="U14" s="299">
        <v>38.400000000000006</v>
      </c>
      <c r="V14" s="265">
        <v>38.400000000000006</v>
      </c>
      <c r="W14" s="80"/>
      <c r="X14" s="284">
        <v>5</v>
      </c>
      <c r="Y14" s="300" t="s">
        <v>380</v>
      </c>
      <c r="Z14" s="295" t="s">
        <v>32</v>
      </c>
      <c r="AA14" s="276" t="s">
        <v>367</v>
      </c>
      <c r="AB14" s="276" t="s">
        <v>241</v>
      </c>
      <c r="AC14" s="91">
        <v>0.7</v>
      </c>
      <c r="AD14" s="91">
        <v>0.7</v>
      </c>
      <c r="AE14" s="88">
        <v>4.6000000000000005</v>
      </c>
      <c r="AF14" s="89">
        <v>0.001388888888888889</v>
      </c>
      <c r="AG14" s="89">
        <v>0.001388888888888889</v>
      </c>
      <c r="AH14" s="296">
        <v>0.00625</v>
      </c>
      <c r="AI14" s="297">
        <v>0.2597222222222222</v>
      </c>
      <c r="AJ14" s="89">
        <v>0.32013888888888886</v>
      </c>
      <c r="AK14" s="89">
        <v>0.36041666666666666</v>
      </c>
      <c r="AL14" s="89" t="s">
        <v>241</v>
      </c>
      <c r="AM14" s="89">
        <v>0.4395833333333333</v>
      </c>
      <c r="AN14" s="89"/>
      <c r="AO14" s="89">
        <v>0.49999999999999994</v>
      </c>
      <c r="AP14" s="89">
        <v>0.5826388888888889</v>
      </c>
      <c r="AQ14" s="89">
        <v>0.648611111111111</v>
      </c>
      <c r="AR14" s="89">
        <v>0.69375</v>
      </c>
      <c r="AS14" s="89">
        <v>0.7583333333333333</v>
      </c>
      <c r="AT14" s="296" t="s">
        <v>241</v>
      </c>
      <c r="AU14" s="301" t="s">
        <v>241</v>
      </c>
      <c r="AV14" s="302" t="s">
        <v>241</v>
      </c>
    </row>
    <row r="15" spans="1:48" ht="11.25">
      <c r="A15" s="285">
        <v>6</v>
      </c>
      <c r="B15" s="303" t="s">
        <v>373</v>
      </c>
      <c r="C15" s="295" t="s">
        <v>353</v>
      </c>
      <c r="D15" s="276" t="s">
        <v>348</v>
      </c>
      <c r="E15" s="81">
        <v>473</v>
      </c>
      <c r="F15" s="87">
        <v>1.9</v>
      </c>
      <c r="G15" s="88">
        <v>8</v>
      </c>
      <c r="H15" s="89">
        <v>0.0020833333333333333</v>
      </c>
      <c r="I15" s="296">
        <v>0.009722222222222222</v>
      </c>
      <c r="J15" s="297">
        <v>0.18333333333333332</v>
      </c>
      <c r="K15" s="89">
        <v>0.24236111111111105</v>
      </c>
      <c r="L15" s="89">
        <v>0.28541666666666665</v>
      </c>
      <c r="M15" s="89">
        <v>0.32916666666666666</v>
      </c>
      <c r="N15" s="89">
        <v>0.3604166666666666</v>
      </c>
      <c r="O15" s="89">
        <v>0.4305555555555555</v>
      </c>
      <c r="P15" s="89">
        <v>0.5027777777777778</v>
      </c>
      <c r="Q15" s="89">
        <v>0.5673611111111111</v>
      </c>
      <c r="R15" s="89">
        <v>0.6124999999999999</v>
      </c>
      <c r="S15" s="89">
        <v>0.6819444444444444</v>
      </c>
      <c r="T15" s="296">
        <v>0.7875</v>
      </c>
      <c r="U15" s="299" t="s">
        <v>241</v>
      </c>
      <c r="V15" s="265" t="s">
        <v>241</v>
      </c>
      <c r="W15" s="80"/>
      <c r="X15" s="284">
        <v>6</v>
      </c>
      <c r="Y15" s="300" t="s">
        <v>386</v>
      </c>
      <c r="Z15" s="295" t="s">
        <v>31</v>
      </c>
      <c r="AA15" s="81">
        <v>1025</v>
      </c>
      <c r="AB15" s="276" t="s">
        <v>241</v>
      </c>
      <c r="AC15" s="87">
        <v>1.6</v>
      </c>
      <c r="AD15" s="87">
        <v>1.6</v>
      </c>
      <c r="AE15" s="88">
        <v>6.200000000000001</v>
      </c>
      <c r="AF15" s="89">
        <v>0.0020833333333333333</v>
      </c>
      <c r="AG15" s="89">
        <v>0.0020833333333333333</v>
      </c>
      <c r="AH15" s="296">
        <v>0.008333333333333333</v>
      </c>
      <c r="AI15" s="297">
        <v>0.2618055555555555</v>
      </c>
      <c r="AJ15" s="89">
        <v>0.3222222222222222</v>
      </c>
      <c r="AK15" s="89">
        <v>0.3625</v>
      </c>
      <c r="AL15" s="89" t="s">
        <v>241</v>
      </c>
      <c r="AM15" s="89">
        <v>0.44166666666666665</v>
      </c>
      <c r="AN15" s="89"/>
      <c r="AO15" s="89">
        <v>0.5020833333333333</v>
      </c>
      <c r="AP15" s="89">
        <v>0.5847222222222223</v>
      </c>
      <c r="AQ15" s="89">
        <v>0.6506944444444444</v>
      </c>
      <c r="AR15" s="89">
        <v>0.6958333333333333</v>
      </c>
      <c r="AS15" s="89">
        <v>0.7604166666666666</v>
      </c>
      <c r="AT15" s="296" t="s">
        <v>241</v>
      </c>
      <c r="AU15" s="301" t="s">
        <v>241</v>
      </c>
      <c r="AV15" s="302" t="s">
        <v>241</v>
      </c>
    </row>
    <row r="16" spans="1:48" ht="11.25">
      <c r="A16" s="285">
        <v>7</v>
      </c>
      <c r="B16" s="303" t="s">
        <v>374</v>
      </c>
      <c r="C16" s="295" t="s">
        <v>353</v>
      </c>
      <c r="D16" s="276" t="s">
        <v>349</v>
      </c>
      <c r="E16" s="81">
        <v>473</v>
      </c>
      <c r="F16" s="87">
        <v>1.4</v>
      </c>
      <c r="G16" s="88">
        <v>9.4</v>
      </c>
      <c r="H16" s="89">
        <v>0.001388888888888889</v>
      </c>
      <c r="I16" s="296">
        <v>0.011111111111111112</v>
      </c>
      <c r="J16" s="297">
        <v>0.1847222222222222</v>
      </c>
      <c r="K16" s="89">
        <v>0.24374999999999994</v>
      </c>
      <c r="L16" s="89">
        <v>0.28680555555555554</v>
      </c>
      <c r="M16" s="89">
        <v>0.33055555555555555</v>
      </c>
      <c r="N16" s="89">
        <v>0.3618055555555555</v>
      </c>
      <c r="O16" s="89">
        <v>0.4319444444444444</v>
      </c>
      <c r="P16" s="89">
        <v>0.5041666666666667</v>
      </c>
      <c r="Q16" s="89">
        <v>0.56875</v>
      </c>
      <c r="R16" s="89">
        <v>0.6138888888888888</v>
      </c>
      <c r="S16" s="89">
        <v>0.6833333333333332</v>
      </c>
      <c r="T16" s="296">
        <v>0.7888888888888889</v>
      </c>
      <c r="U16" s="299" t="s">
        <v>241</v>
      </c>
      <c r="V16" s="265" t="s">
        <v>241</v>
      </c>
      <c r="W16" s="80"/>
      <c r="X16" s="284">
        <v>7</v>
      </c>
      <c r="Y16" s="300" t="s">
        <v>387</v>
      </c>
      <c r="Z16" s="295" t="s">
        <v>31</v>
      </c>
      <c r="AA16" s="81">
        <v>1027</v>
      </c>
      <c r="AB16" s="276" t="s">
        <v>241</v>
      </c>
      <c r="AC16" s="87">
        <v>0.7</v>
      </c>
      <c r="AD16" s="87">
        <v>0.7</v>
      </c>
      <c r="AE16" s="88">
        <v>6.900000000000001</v>
      </c>
      <c r="AF16" s="89">
        <v>0.001388888888888889</v>
      </c>
      <c r="AG16" s="89">
        <v>0.001388888888888889</v>
      </c>
      <c r="AH16" s="296">
        <v>0.009722222222222222</v>
      </c>
      <c r="AI16" s="297">
        <v>0.2631944444444444</v>
      </c>
      <c r="AJ16" s="89">
        <v>0.32361111111111107</v>
      </c>
      <c r="AK16" s="89">
        <v>0.3638888888888889</v>
      </c>
      <c r="AL16" s="89" t="s">
        <v>241</v>
      </c>
      <c r="AM16" s="89">
        <v>0.44305555555555554</v>
      </c>
      <c r="AN16" s="89"/>
      <c r="AO16" s="89">
        <v>0.5034722222222222</v>
      </c>
      <c r="AP16" s="89">
        <v>0.5861111111111111</v>
      </c>
      <c r="AQ16" s="89">
        <v>0.6520833333333332</v>
      </c>
      <c r="AR16" s="89">
        <v>0.6972222222222222</v>
      </c>
      <c r="AS16" s="89">
        <v>0.7618055555555555</v>
      </c>
      <c r="AT16" s="296" t="s">
        <v>241</v>
      </c>
      <c r="AU16" s="301" t="s">
        <v>241</v>
      </c>
      <c r="AV16" s="302" t="s">
        <v>241</v>
      </c>
    </row>
    <row r="17" spans="1:48" ht="11.25">
      <c r="A17" s="285">
        <v>8</v>
      </c>
      <c r="B17" s="303" t="s">
        <v>375</v>
      </c>
      <c r="C17" s="295" t="s">
        <v>40</v>
      </c>
      <c r="D17" s="276" t="s">
        <v>350</v>
      </c>
      <c r="E17" s="81">
        <v>473</v>
      </c>
      <c r="F17" s="87">
        <v>0.9</v>
      </c>
      <c r="G17" s="88">
        <v>10.3</v>
      </c>
      <c r="H17" s="89">
        <v>0.001388888888888889</v>
      </c>
      <c r="I17" s="296">
        <v>0.0125</v>
      </c>
      <c r="J17" s="297">
        <v>0.1861111111111111</v>
      </c>
      <c r="K17" s="89">
        <v>0.24513888888888882</v>
      </c>
      <c r="L17" s="89">
        <v>0.2881944444444444</v>
      </c>
      <c r="M17" s="89">
        <v>0.33194444444444443</v>
      </c>
      <c r="N17" s="89">
        <v>0.3631944444444444</v>
      </c>
      <c r="O17" s="89">
        <v>0.4333333333333333</v>
      </c>
      <c r="P17" s="89">
        <v>0.5055555555555555</v>
      </c>
      <c r="Q17" s="89">
        <v>0.5701388888888889</v>
      </c>
      <c r="R17" s="89">
        <v>0.6152777777777777</v>
      </c>
      <c r="S17" s="89">
        <v>0.6847222222222221</v>
      </c>
      <c r="T17" s="296">
        <v>0.7902777777777777</v>
      </c>
      <c r="U17" s="299" t="s">
        <v>241</v>
      </c>
      <c r="V17" s="265" t="s">
        <v>241</v>
      </c>
      <c r="W17" s="80"/>
      <c r="X17" s="284">
        <v>8</v>
      </c>
      <c r="Y17" s="300" t="s">
        <v>388</v>
      </c>
      <c r="Z17" s="295" t="s">
        <v>31</v>
      </c>
      <c r="AA17" s="81">
        <v>1032</v>
      </c>
      <c r="AB17" s="276" t="s">
        <v>241</v>
      </c>
      <c r="AC17" s="87">
        <v>1.9</v>
      </c>
      <c r="AD17" s="108" t="s">
        <v>241</v>
      </c>
      <c r="AE17" s="88">
        <v>8.8</v>
      </c>
      <c r="AF17" s="89">
        <v>0.0020833333333333333</v>
      </c>
      <c r="AG17" s="105">
        <v>0.003472222222222222</v>
      </c>
      <c r="AH17" s="296">
        <v>0.011805555555555555</v>
      </c>
      <c r="AI17" s="297">
        <v>0.2652777777777777</v>
      </c>
      <c r="AJ17" s="89">
        <v>0.3256944444444444</v>
      </c>
      <c r="AK17" s="89">
        <v>0.3659722222222222</v>
      </c>
      <c r="AL17" s="89" t="s">
        <v>241</v>
      </c>
      <c r="AM17" s="89">
        <v>0.4465277777777778</v>
      </c>
      <c r="AN17" s="89"/>
      <c r="AO17" s="89">
        <v>0.5055555555555555</v>
      </c>
      <c r="AP17" s="89">
        <v>0.5881944444444445</v>
      </c>
      <c r="AQ17" s="89">
        <v>0.6541666666666666</v>
      </c>
      <c r="AR17" s="89">
        <v>0.6993055555555555</v>
      </c>
      <c r="AS17" s="105" t="s">
        <v>241</v>
      </c>
      <c r="AT17" s="296" t="s">
        <v>241</v>
      </c>
      <c r="AU17" s="301" t="s">
        <v>241</v>
      </c>
      <c r="AV17" s="302" t="s">
        <v>241</v>
      </c>
    </row>
    <row r="18" spans="1:48" ht="11.25">
      <c r="A18" s="285">
        <v>9</v>
      </c>
      <c r="B18" s="303" t="s">
        <v>376</v>
      </c>
      <c r="C18" s="295" t="s">
        <v>353</v>
      </c>
      <c r="D18" s="276" t="s">
        <v>351</v>
      </c>
      <c r="E18" s="81">
        <v>473</v>
      </c>
      <c r="F18" s="87">
        <v>2.2</v>
      </c>
      <c r="G18" s="88">
        <v>12.5</v>
      </c>
      <c r="H18" s="89">
        <v>0.0020833333333333333</v>
      </c>
      <c r="I18" s="296">
        <v>0.014583333333333334</v>
      </c>
      <c r="J18" s="297">
        <v>0.18819444444444441</v>
      </c>
      <c r="K18" s="89">
        <v>0.24722222222222215</v>
      </c>
      <c r="L18" s="89">
        <v>0.29027777777777775</v>
      </c>
      <c r="M18" s="89">
        <v>0.33402777777777776</v>
      </c>
      <c r="N18" s="89">
        <v>0.3652777777777777</v>
      </c>
      <c r="O18" s="89">
        <v>0.4354166666666666</v>
      </c>
      <c r="P18" s="89">
        <v>0.5076388888888889</v>
      </c>
      <c r="Q18" s="89">
        <v>0.5722222222222222</v>
      </c>
      <c r="R18" s="89">
        <v>0.617361111111111</v>
      </c>
      <c r="S18" s="89">
        <v>0.6868055555555554</v>
      </c>
      <c r="T18" s="296">
        <v>0.7923611111111111</v>
      </c>
      <c r="U18" s="299" t="s">
        <v>241</v>
      </c>
      <c r="V18" s="265" t="s">
        <v>241</v>
      </c>
      <c r="W18" s="80"/>
      <c r="X18" s="284">
        <v>9</v>
      </c>
      <c r="Y18" s="300" t="s">
        <v>221</v>
      </c>
      <c r="Z18" s="295" t="s">
        <v>32</v>
      </c>
      <c r="AA18" s="81" t="s">
        <v>241</v>
      </c>
      <c r="AB18" s="276" t="s">
        <v>241</v>
      </c>
      <c r="AC18" s="87">
        <v>2.1</v>
      </c>
      <c r="AD18" s="87">
        <v>4</v>
      </c>
      <c r="AE18" s="88">
        <v>10.9</v>
      </c>
      <c r="AF18" s="89">
        <v>0.0020833333333333333</v>
      </c>
      <c r="AG18" s="89">
        <v>0.004166666666666667</v>
      </c>
      <c r="AH18" s="296">
        <v>0.013888888888888888</v>
      </c>
      <c r="AI18" s="297">
        <v>0.26736111111111105</v>
      </c>
      <c r="AJ18" s="89">
        <v>0.3277777777777777</v>
      </c>
      <c r="AK18" s="89">
        <v>0.3680555555555555</v>
      </c>
      <c r="AL18" s="89" t="s">
        <v>241</v>
      </c>
      <c r="AM18" s="89">
        <v>0.4479166666666667</v>
      </c>
      <c r="AN18" s="89"/>
      <c r="AO18" s="89">
        <v>0.5076388888888889</v>
      </c>
      <c r="AP18" s="89">
        <v>0.5902777777777778</v>
      </c>
      <c r="AQ18" s="89">
        <v>0.6562499999999999</v>
      </c>
      <c r="AR18" s="89">
        <v>0.7013888888888888</v>
      </c>
      <c r="AS18" s="89">
        <v>0.7659722222222222</v>
      </c>
      <c r="AT18" s="296" t="s">
        <v>241</v>
      </c>
      <c r="AU18" s="301" t="s">
        <v>241</v>
      </c>
      <c r="AV18" s="302">
        <v>40</v>
      </c>
    </row>
    <row r="19" spans="1:48" ht="11.25">
      <c r="A19" s="285">
        <v>10</v>
      </c>
      <c r="B19" s="303" t="s">
        <v>188</v>
      </c>
      <c r="C19" s="295" t="s">
        <v>31</v>
      </c>
      <c r="D19" s="276" t="s">
        <v>241</v>
      </c>
      <c r="E19" s="276" t="s">
        <v>241</v>
      </c>
      <c r="F19" s="87">
        <v>2</v>
      </c>
      <c r="G19" s="88">
        <v>14.5</v>
      </c>
      <c r="H19" s="89">
        <v>0.0020833333333333333</v>
      </c>
      <c r="I19" s="296">
        <v>0.016666666666666666</v>
      </c>
      <c r="J19" s="297">
        <v>0.19027777777777774</v>
      </c>
      <c r="K19" s="89">
        <v>0.24930555555555547</v>
      </c>
      <c r="L19" s="89">
        <v>0.29236111111111107</v>
      </c>
      <c r="M19" s="89">
        <v>0.3361111111111111</v>
      </c>
      <c r="N19" s="89">
        <v>0.367361111111111</v>
      </c>
      <c r="O19" s="89">
        <v>0.43749999999999994</v>
      </c>
      <c r="P19" s="89">
        <v>0.5097222222222222</v>
      </c>
      <c r="Q19" s="89">
        <v>0.5743055555555555</v>
      </c>
      <c r="R19" s="89">
        <v>0.6194444444444444</v>
      </c>
      <c r="S19" s="89">
        <v>0.6888888888888888</v>
      </c>
      <c r="T19" s="296">
        <v>0.7944444444444444</v>
      </c>
      <c r="U19" s="299" t="s">
        <v>241</v>
      </c>
      <c r="V19" s="265" t="s">
        <v>241</v>
      </c>
      <c r="W19" s="80"/>
      <c r="X19" s="284">
        <v>10</v>
      </c>
      <c r="Y19" s="300" t="s">
        <v>198</v>
      </c>
      <c r="Z19" s="295" t="s">
        <v>31</v>
      </c>
      <c r="AA19" s="81" t="s">
        <v>241</v>
      </c>
      <c r="AB19" s="276" t="s">
        <v>241</v>
      </c>
      <c r="AC19" s="87">
        <v>3.7</v>
      </c>
      <c r="AD19" s="87">
        <v>3.7</v>
      </c>
      <c r="AE19" s="88">
        <v>14.600000000000001</v>
      </c>
      <c r="AF19" s="89">
        <v>0.003472222222222222</v>
      </c>
      <c r="AG19" s="89">
        <v>0.003472222222222222</v>
      </c>
      <c r="AH19" s="296">
        <v>0.017361111111111112</v>
      </c>
      <c r="AI19" s="297">
        <v>0.27083333333333326</v>
      </c>
      <c r="AJ19" s="89">
        <v>0.33124999999999993</v>
      </c>
      <c r="AK19" s="89">
        <v>0.37152777777777773</v>
      </c>
      <c r="AL19" s="89">
        <v>0.3993055555555556</v>
      </c>
      <c r="AM19" s="89">
        <v>0.4513888888888889</v>
      </c>
      <c r="AN19" s="89"/>
      <c r="AO19" s="89">
        <v>0.5111111111111111</v>
      </c>
      <c r="AP19" s="89">
        <v>0.59375</v>
      </c>
      <c r="AQ19" s="89">
        <v>0.6597222222222221</v>
      </c>
      <c r="AR19" s="89">
        <v>0.704861111111111</v>
      </c>
      <c r="AS19" s="89">
        <v>0.7694444444444444</v>
      </c>
      <c r="AT19" s="296">
        <v>0.8819444444444445</v>
      </c>
      <c r="AU19" s="301">
        <v>44.400000000000006</v>
      </c>
      <c r="AV19" s="302">
        <v>44.400000000000006</v>
      </c>
    </row>
    <row r="20" spans="1:48" ht="11.25">
      <c r="A20" s="285">
        <v>11</v>
      </c>
      <c r="B20" s="303" t="s">
        <v>189</v>
      </c>
      <c r="C20" s="295" t="s">
        <v>31</v>
      </c>
      <c r="D20" s="276" t="s">
        <v>241</v>
      </c>
      <c r="E20" s="276" t="s">
        <v>241</v>
      </c>
      <c r="F20" s="87">
        <v>1.7</v>
      </c>
      <c r="G20" s="88">
        <v>16.2</v>
      </c>
      <c r="H20" s="89">
        <v>0.001388888888888889</v>
      </c>
      <c r="I20" s="296">
        <v>0.018055555555555554</v>
      </c>
      <c r="J20" s="297">
        <v>0.19166666666666662</v>
      </c>
      <c r="K20" s="89">
        <v>0.2506944444444444</v>
      </c>
      <c r="L20" s="89">
        <v>0.29374999999999996</v>
      </c>
      <c r="M20" s="89">
        <v>0.33749999999999997</v>
      </c>
      <c r="N20" s="89">
        <v>0.3687499999999999</v>
      </c>
      <c r="O20" s="89">
        <v>0.43888888888888883</v>
      </c>
      <c r="P20" s="89">
        <v>0.5111111111111111</v>
      </c>
      <c r="Q20" s="89">
        <v>0.5756944444444444</v>
      </c>
      <c r="R20" s="89">
        <v>0.6208333333333332</v>
      </c>
      <c r="S20" s="89">
        <v>0.6902777777777777</v>
      </c>
      <c r="T20" s="296">
        <v>0.7958333333333333</v>
      </c>
      <c r="U20" s="299" t="s">
        <v>241</v>
      </c>
      <c r="V20" s="265"/>
      <c r="W20" s="80"/>
      <c r="X20" s="284">
        <v>11</v>
      </c>
      <c r="Y20" s="300" t="s">
        <v>322</v>
      </c>
      <c r="Z20" s="295" t="s">
        <v>31</v>
      </c>
      <c r="AA20" s="81" t="s">
        <v>241</v>
      </c>
      <c r="AB20" s="276" t="s">
        <v>241</v>
      </c>
      <c r="AC20" s="87">
        <v>1.3</v>
      </c>
      <c r="AD20" s="87">
        <v>1.3</v>
      </c>
      <c r="AE20" s="88">
        <v>15.900000000000002</v>
      </c>
      <c r="AF20" s="89">
        <v>0.001388888888888889</v>
      </c>
      <c r="AG20" s="89">
        <v>0.001388888888888889</v>
      </c>
      <c r="AH20" s="296">
        <v>0.01875</v>
      </c>
      <c r="AI20" s="297">
        <v>0.27222222222222214</v>
      </c>
      <c r="AJ20" s="89">
        <v>0.3326388888888888</v>
      </c>
      <c r="AK20" s="89">
        <v>0.3729166666666666</v>
      </c>
      <c r="AL20" s="89">
        <v>0.40069444444444446</v>
      </c>
      <c r="AM20" s="89">
        <v>0.4527777777777778</v>
      </c>
      <c r="AN20" s="89"/>
      <c r="AO20" s="89">
        <v>0.5125</v>
      </c>
      <c r="AP20" s="89">
        <v>0.5951388888888889</v>
      </c>
      <c r="AQ20" s="89">
        <v>0.661111111111111</v>
      </c>
      <c r="AR20" s="89">
        <v>0.7062499999999999</v>
      </c>
      <c r="AS20" s="89">
        <v>0.7708333333333334</v>
      </c>
      <c r="AT20" s="296">
        <v>0.8833333333333334</v>
      </c>
      <c r="AU20" s="301" t="s">
        <v>241</v>
      </c>
      <c r="AV20" s="302" t="s">
        <v>241</v>
      </c>
    </row>
    <row r="21" spans="1:48" ht="11.25">
      <c r="A21" s="285">
        <v>12</v>
      </c>
      <c r="B21" s="303" t="s">
        <v>190</v>
      </c>
      <c r="C21" s="295" t="s">
        <v>31</v>
      </c>
      <c r="D21" s="276" t="s">
        <v>241</v>
      </c>
      <c r="E21" s="276" t="s">
        <v>241</v>
      </c>
      <c r="F21" s="87">
        <v>1.2</v>
      </c>
      <c r="G21" s="88">
        <v>17.4</v>
      </c>
      <c r="H21" s="89">
        <v>0.001388888888888889</v>
      </c>
      <c r="I21" s="296">
        <v>0.01944444444444444</v>
      </c>
      <c r="J21" s="297">
        <v>0.1930555555555555</v>
      </c>
      <c r="K21" s="89">
        <v>0.25208333333333327</v>
      </c>
      <c r="L21" s="89">
        <v>0.29513888888888884</v>
      </c>
      <c r="M21" s="89">
        <v>0.33888888888888885</v>
      </c>
      <c r="N21" s="89">
        <v>0.3701388888888888</v>
      </c>
      <c r="O21" s="89">
        <v>0.4402777777777777</v>
      </c>
      <c r="P21" s="89">
        <v>0.5125</v>
      </c>
      <c r="Q21" s="89">
        <v>0.5770833333333333</v>
      </c>
      <c r="R21" s="89">
        <v>0.6222222222222221</v>
      </c>
      <c r="S21" s="89">
        <v>0.6916666666666665</v>
      </c>
      <c r="T21" s="296">
        <v>0.7972222222222222</v>
      </c>
      <c r="U21" s="299" t="s">
        <v>241</v>
      </c>
      <c r="V21" s="265" t="s">
        <v>241</v>
      </c>
      <c r="W21" s="80"/>
      <c r="X21" s="284">
        <v>12</v>
      </c>
      <c r="Y21" s="300" t="s">
        <v>197</v>
      </c>
      <c r="Z21" s="295" t="s">
        <v>31</v>
      </c>
      <c r="AA21" s="81" t="s">
        <v>241</v>
      </c>
      <c r="AB21" s="276" t="s">
        <v>241</v>
      </c>
      <c r="AC21" s="87">
        <v>0.5</v>
      </c>
      <c r="AD21" s="87">
        <v>0.5</v>
      </c>
      <c r="AE21" s="88">
        <v>16.400000000000002</v>
      </c>
      <c r="AF21" s="89">
        <v>0.0006944444444444445</v>
      </c>
      <c r="AG21" s="89">
        <v>0.0006944444444444445</v>
      </c>
      <c r="AH21" s="296">
        <v>0.019444444444444445</v>
      </c>
      <c r="AI21" s="297">
        <v>0.2729166666666666</v>
      </c>
      <c r="AJ21" s="89">
        <v>0.33333333333333326</v>
      </c>
      <c r="AK21" s="89">
        <v>0.37361111111111106</v>
      </c>
      <c r="AL21" s="89">
        <v>0.4013888888888889</v>
      </c>
      <c r="AM21" s="89">
        <v>0.4534722222222222</v>
      </c>
      <c r="AN21" s="89"/>
      <c r="AO21" s="89">
        <v>0.5131944444444444</v>
      </c>
      <c r="AP21" s="89">
        <v>0.5958333333333333</v>
      </c>
      <c r="AQ21" s="89">
        <v>0.6618055555555554</v>
      </c>
      <c r="AR21" s="89">
        <v>0.7069444444444444</v>
      </c>
      <c r="AS21" s="89">
        <v>0.7715277777777777</v>
      </c>
      <c r="AT21" s="296">
        <v>0.8840277777777779</v>
      </c>
      <c r="AU21" s="301" t="s">
        <v>241</v>
      </c>
      <c r="AV21" s="302" t="s">
        <v>241</v>
      </c>
    </row>
    <row r="22" spans="1:48" ht="11.25">
      <c r="A22" s="285">
        <v>13</v>
      </c>
      <c r="B22" s="303" t="s">
        <v>191</v>
      </c>
      <c r="C22" s="295" t="s">
        <v>31</v>
      </c>
      <c r="D22" s="276" t="s">
        <v>241</v>
      </c>
      <c r="E22" s="276" t="s">
        <v>241</v>
      </c>
      <c r="F22" s="87">
        <v>1</v>
      </c>
      <c r="G22" s="88">
        <v>18.4</v>
      </c>
      <c r="H22" s="89">
        <v>0.001388888888888889</v>
      </c>
      <c r="I22" s="296">
        <v>0.02083333333333333</v>
      </c>
      <c r="J22" s="297">
        <v>0.1944444444444444</v>
      </c>
      <c r="K22" s="89">
        <v>0.25347222222222215</v>
      </c>
      <c r="L22" s="89">
        <v>0.2965277777777777</v>
      </c>
      <c r="M22" s="89">
        <v>0.34027777777777773</v>
      </c>
      <c r="N22" s="89">
        <v>0.3715277777777777</v>
      </c>
      <c r="O22" s="89">
        <v>0.4416666666666666</v>
      </c>
      <c r="P22" s="89">
        <v>0.5138888888888888</v>
      </c>
      <c r="Q22" s="89">
        <v>0.5784722222222222</v>
      </c>
      <c r="R22" s="89">
        <v>0.623611111111111</v>
      </c>
      <c r="S22" s="89">
        <v>0.6930555555555554</v>
      </c>
      <c r="T22" s="296">
        <v>0.798611111111111</v>
      </c>
      <c r="U22" s="299" t="s">
        <v>241</v>
      </c>
      <c r="V22" s="265" t="s">
        <v>241</v>
      </c>
      <c r="W22" s="80"/>
      <c r="X22" s="284">
        <v>13</v>
      </c>
      <c r="Y22" s="300" t="s">
        <v>196</v>
      </c>
      <c r="Z22" s="295" t="s">
        <v>32</v>
      </c>
      <c r="AA22" s="81" t="s">
        <v>241</v>
      </c>
      <c r="AB22" s="276" t="s">
        <v>241</v>
      </c>
      <c r="AC22" s="87">
        <v>1.7</v>
      </c>
      <c r="AD22" s="87">
        <v>1.7</v>
      </c>
      <c r="AE22" s="88">
        <v>18.1</v>
      </c>
      <c r="AF22" s="89">
        <v>0.001388888888888889</v>
      </c>
      <c r="AG22" s="89">
        <v>0.001388888888888889</v>
      </c>
      <c r="AH22" s="296">
        <v>0.020833333333333332</v>
      </c>
      <c r="AI22" s="297">
        <v>0.27430555555555547</v>
      </c>
      <c r="AJ22" s="89">
        <v>0.33472222222222214</v>
      </c>
      <c r="AK22" s="89">
        <v>0.37499999999999994</v>
      </c>
      <c r="AL22" s="89">
        <v>0.4027777777777778</v>
      </c>
      <c r="AM22" s="89">
        <v>0.4548611111111111</v>
      </c>
      <c r="AN22" s="89"/>
      <c r="AO22" s="89">
        <v>0.5145833333333333</v>
      </c>
      <c r="AP22" s="89">
        <v>0.5972222222222222</v>
      </c>
      <c r="AQ22" s="89">
        <v>0.6631944444444443</v>
      </c>
      <c r="AR22" s="89">
        <v>0.7083333333333333</v>
      </c>
      <c r="AS22" s="89">
        <v>0.7729166666666666</v>
      </c>
      <c r="AT22" s="296">
        <v>0.8854166666666667</v>
      </c>
      <c r="AU22" s="301" t="s">
        <v>241</v>
      </c>
      <c r="AV22" s="302" t="s">
        <v>241</v>
      </c>
    </row>
    <row r="23" spans="1:48" ht="11.25">
      <c r="A23" s="285">
        <v>14</v>
      </c>
      <c r="B23" s="303" t="s">
        <v>200</v>
      </c>
      <c r="C23" s="295" t="s">
        <v>31</v>
      </c>
      <c r="D23" s="276" t="s">
        <v>241</v>
      </c>
      <c r="E23" s="276" t="s">
        <v>241</v>
      </c>
      <c r="F23" s="87">
        <v>1.9</v>
      </c>
      <c r="G23" s="88">
        <v>20.299999999999997</v>
      </c>
      <c r="H23" s="89">
        <v>0.0020833333333333333</v>
      </c>
      <c r="I23" s="296">
        <v>0.02291666666666666</v>
      </c>
      <c r="J23" s="297">
        <v>0.19652777777777772</v>
      </c>
      <c r="K23" s="89">
        <v>0.2555555555555555</v>
      </c>
      <c r="L23" s="89">
        <v>0.29861111111111105</v>
      </c>
      <c r="M23" s="89">
        <v>0.34236111111111106</v>
      </c>
      <c r="N23" s="89">
        <v>0.373611111111111</v>
      </c>
      <c r="O23" s="89">
        <v>0.4437499999999999</v>
      </c>
      <c r="P23" s="89">
        <v>0.5159722222222222</v>
      </c>
      <c r="Q23" s="89">
        <v>0.5805555555555555</v>
      </c>
      <c r="R23" s="89">
        <v>0.6256944444444443</v>
      </c>
      <c r="S23" s="89">
        <v>0.6951388888888888</v>
      </c>
      <c r="T23" s="296">
        <v>0.8006944444444444</v>
      </c>
      <c r="U23" s="299" t="s">
        <v>241</v>
      </c>
      <c r="V23" s="265" t="s">
        <v>241</v>
      </c>
      <c r="W23" s="80"/>
      <c r="X23" s="284">
        <v>14</v>
      </c>
      <c r="Y23" s="300" t="s">
        <v>320</v>
      </c>
      <c r="Z23" s="295" t="s">
        <v>32</v>
      </c>
      <c r="AA23" s="81" t="s">
        <v>241</v>
      </c>
      <c r="AB23" s="276" t="s">
        <v>241</v>
      </c>
      <c r="AC23" s="87">
        <v>1.3</v>
      </c>
      <c r="AD23" s="87">
        <v>1.3</v>
      </c>
      <c r="AE23" s="88">
        <v>19.400000000000002</v>
      </c>
      <c r="AF23" s="89">
        <v>0.001388888888888889</v>
      </c>
      <c r="AG23" s="89">
        <v>0.001388888888888889</v>
      </c>
      <c r="AH23" s="296">
        <v>0.02222222222222222</v>
      </c>
      <c r="AI23" s="297">
        <v>0.27569444444444435</v>
      </c>
      <c r="AJ23" s="89">
        <v>0.336111111111111</v>
      </c>
      <c r="AK23" s="89">
        <v>0.37638888888888883</v>
      </c>
      <c r="AL23" s="89">
        <v>0.4041666666666667</v>
      </c>
      <c r="AM23" s="89">
        <v>0.45625</v>
      </c>
      <c r="AN23" s="89"/>
      <c r="AO23" s="89">
        <v>0.5159722222222222</v>
      </c>
      <c r="AP23" s="89">
        <v>0.5986111111111111</v>
      </c>
      <c r="AQ23" s="89">
        <v>0.6645833333333332</v>
      </c>
      <c r="AR23" s="89">
        <v>0.7097222222222221</v>
      </c>
      <c r="AS23" s="89">
        <v>0.7743055555555555</v>
      </c>
      <c r="AT23" s="296">
        <v>0.8868055555555556</v>
      </c>
      <c r="AU23" s="301" t="s">
        <v>241</v>
      </c>
      <c r="AV23" s="302" t="s">
        <v>241</v>
      </c>
    </row>
    <row r="24" spans="1:48" ht="11.25">
      <c r="A24" s="285">
        <v>15</v>
      </c>
      <c r="B24" s="303" t="s">
        <v>192</v>
      </c>
      <c r="C24" s="295" t="s">
        <v>31</v>
      </c>
      <c r="D24" s="276" t="s">
        <v>241</v>
      </c>
      <c r="E24" s="276" t="s">
        <v>241</v>
      </c>
      <c r="F24" s="87">
        <v>0.7</v>
      </c>
      <c r="G24" s="88">
        <v>20.999999999999996</v>
      </c>
      <c r="H24" s="89">
        <v>0.001388888888888889</v>
      </c>
      <c r="I24" s="296">
        <v>0.02430555555555555</v>
      </c>
      <c r="J24" s="297">
        <v>0.1979166666666666</v>
      </c>
      <c r="K24" s="89">
        <v>0.25694444444444436</v>
      </c>
      <c r="L24" s="89">
        <v>0.29999999999999993</v>
      </c>
      <c r="M24" s="89">
        <v>0.34374999999999994</v>
      </c>
      <c r="N24" s="89">
        <v>0.3749999999999999</v>
      </c>
      <c r="O24" s="89">
        <v>0.4451388888888888</v>
      </c>
      <c r="P24" s="89">
        <v>0.517361111111111</v>
      </c>
      <c r="Q24" s="89">
        <v>0.5819444444444444</v>
      </c>
      <c r="R24" s="89">
        <v>0.6270833333333332</v>
      </c>
      <c r="S24" s="89">
        <v>0.6965277777777776</v>
      </c>
      <c r="T24" s="296">
        <v>0.8020833333333333</v>
      </c>
      <c r="U24" s="299" t="s">
        <v>241</v>
      </c>
      <c r="V24" s="265"/>
      <c r="W24" s="80"/>
      <c r="X24" s="284">
        <v>15</v>
      </c>
      <c r="Y24" s="300" t="s">
        <v>316</v>
      </c>
      <c r="Z24" s="295" t="s">
        <v>31</v>
      </c>
      <c r="AA24" s="81" t="s">
        <v>241</v>
      </c>
      <c r="AB24" s="276" t="s">
        <v>241</v>
      </c>
      <c r="AC24" s="87">
        <v>0.2</v>
      </c>
      <c r="AD24" s="87">
        <v>0.2</v>
      </c>
      <c r="AE24" s="88">
        <v>19.6</v>
      </c>
      <c r="AF24" s="89">
        <v>0.0006944444444444445</v>
      </c>
      <c r="AG24" s="89">
        <v>0.0006944444444444445</v>
      </c>
      <c r="AH24" s="296">
        <v>0.022916666666666665</v>
      </c>
      <c r="AI24" s="297">
        <v>0.2763888888888888</v>
      </c>
      <c r="AJ24" s="89">
        <v>0.33680555555555547</v>
      </c>
      <c r="AK24" s="89">
        <v>0.37708333333333327</v>
      </c>
      <c r="AL24" s="89">
        <v>0.4048611111111111</v>
      </c>
      <c r="AM24" s="89">
        <v>0.45694444444444443</v>
      </c>
      <c r="AN24" s="89"/>
      <c r="AO24" s="89">
        <v>0.5166666666666666</v>
      </c>
      <c r="AP24" s="89">
        <v>0.5993055555555555</v>
      </c>
      <c r="AQ24" s="89">
        <v>0.6652777777777776</v>
      </c>
      <c r="AR24" s="89">
        <v>0.7104166666666666</v>
      </c>
      <c r="AS24" s="89">
        <v>0.775</v>
      </c>
      <c r="AT24" s="296">
        <v>0.8875000000000001</v>
      </c>
      <c r="AU24" s="301" t="s">
        <v>241</v>
      </c>
      <c r="AV24" s="302" t="s">
        <v>241</v>
      </c>
    </row>
    <row r="25" spans="1:48" ht="11.25">
      <c r="A25" s="285">
        <v>16</v>
      </c>
      <c r="B25" s="303" t="s">
        <v>193</v>
      </c>
      <c r="C25" s="295" t="s">
        <v>31</v>
      </c>
      <c r="D25" s="276" t="s">
        <v>241</v>
      </c>
      <c r="E25" s="276" t="s">
        <v>241</v>
      </c>
      <c r="F25" s="87">
        <v>1.7</v>
      </c>
      <c r="G25" s="88">
        <v>22.699999999999996</v>
      </c>
      <c r="H25" s="89">
        <v>0.001388888888888889</v>
      </c>
      <c r="I25" s="296">
        <v>0.025694444444444436</v>
      </c>
      <c r="J25" s="297">
        <v>0.19930555555555549</v>
      </c>
      <c r="K25" s="89">
        <v>0.25833333333333325</v>
      </c>
      <c r="L25" s="89">
        <v>0.3013888888888888</v>
      </c>
      <c r="M25" s="89">
        <v>0.34513888888888883</v>
      </c>
      <c r="N25" s="89">
        <v>0.3763888888888888</v>
      </c>
      <c r="O25" s="89">
        <v>0.4465277777777777</v>
      </c>
      <c r="P25" s="89">
        <v>0.5187499999999999</v>
      </c>
      <c r="Q25" s="89">
        <v>0.5833333333333333</v>
      </c>
      <c r="R25" s="89">
        <v>0.6284722222222221</v>
      </c>
      <c r="S25" s="89">
        <v>0.6979166666666665</v>
      </c>
      <c r="T25" s="296">
        <v>0.8034722222222221</v>
      </c>
      <c r="U25" s="299" t="s">
        <v>241</v>
      </c>
      <c r="V25" s="265" t="s">
        <v>241</v>
      </c>
      <c r="W25" s="80"/>
      <c r="X25" s="284">
        <v>16</v>
      </c>
      <c r="Y25" s="300" t="s">
        <v>317</v>
      </c>
      <c r="Z25" s="295" t="s">
        <v>31</v>
      </c>
      <c r="AA25" s="81" t="s">
        <v>241</v>
      </c>
      <c r="AB25" s="276" t="s">
        <v>241</v>
      </c>
      <c r="AC25" s="87">
        <v>1.6</v>
      </c>
      <c r="AD25" s="87">
        <v>1.6</v>
      </c>
      <c r="AE25" s="88">
        <v>21.200000000000003</v>
      </c>
      <c r="AF25" s="89">
        <v>0.001388888888888889</v>
      </c>
      <c r="AG25" s="89">
        <v>0.001388888888888889</v>
      </c>
      <c r="AH25" s="296">
        <v>0.024305555555555552</v>
      </c>
      <c r="AI25" s="297">
        <v>0.2777777777777777</v>
      </c>
      <c r="AJ25" s="89">
        <v>0.33819444444444435</v>
      </c>
      <c r="AK25" s="89">
        <v>0.37847222222222215</v>
      </c>
      <c r="AL25" s="89">
        <v>0.40625</v>
      </c>
      <c r="AM25" s="89">
        <v>0.4583333333333333</v>
      </c>
      <c r="AN25" s="89"/>
      <c r="AO25" s="89">
        <v>0.5180555555555555</v>
      </c>
      <c r="AP25" s="89">
        <v>0.6006944444444444</v>
      </c>
      <c r="AQ25" s="89">
        <v>0.6666666666666665</v>
      </c>
      <c r="AR25" s="89">
        <v>0.7118055555555555</v>
      </c>
      <c r="AS25" s="89">
        <v>0.7763888888888888</v>
      </c>
      <c r="AT25" s="296">
        <v>0.888888888888889</v>
      </c>
      <c r="AU25" s="301" t="s">
        <v>241</v>
      </c>
      <c r="AV25" s="302" t="s">
        <v>241</v>
      </c>
    </row>
    <row r="26" spans="1:48" ht="11.25">
      <c r="A26" s="285">
        <v>17</v>
      </c>
      <c r="B26" s="303" t="s">
        <v>203</v>
      </c>
      <c r="C26" s="295" t="s">
        <v>32</v>
      </c>
      <c r="D26" s="276" t="s">
        <v>241</v>
      </c>
      <c r="E26" s="276" t="s">
        <v>241</v>
      </c>
      <c r="F26" s="87">
        <v>1.5</v>
      </c>
      <c r="G26" s="88">
        <v>24.199999999999996</v>
      </c>
      <c r="H26" s="89">
        <v>0.001388888888888889</v>
      </c>
      <c r="I26" s="296">
        <v>0.027083333333333324</v>
      </c>
      <c r="J26" s="297">
        <v>0.20069444444444437</v>
      </c>
      <c r="K26" s="89">
        <v>0.25972222222222213</v>
      </c>
      <c r="L26" s="89">
        <v>0.3027777777777777</v>
      </c>
      <c r="M26" s="89">
        <v>0.3465277777777777</v>
      </c>
      <c r="N26" s="89">
        <v>0.37777777777777766</v>
      </c>
      <c r="O26" s="89">
        <v>0.4479166666666666</v>
      </c>
      <c r="P26" s="89">
        <v>0.5201388888888888</v>
      </c>
      <c r="Q26" s="89">
        <v>0.5847222222222221</v>
      </c>
      <c r="R26" s="89">
        <v>0.629861111111111</v>
      </c>
      <c r="S26" s="89">
        <v>0.6993055555555554</v>
      </c>
      <c r="T26" s="296">
        <v>0.804861111111111</v>
      </c>
      <c r="U26" s="299" t="s">
        <v>241</v>
      </c>
      <c r="V26" s="265" t="s">
        <v>241</v>
      </c>
      <c r="W26" s="80"/>
      <c r="X26" s="284">
        <v>17</v>
      </c>
      <c r="Y26" s="300" t="s">
        <v>319</v>
      </c>
      <c r="Z26" s="295" t="s">
        <v>202</v>
      </c>
      <c r="AA26" s="81" t="s">
        <v>241</v>
      </c>
      <c r="AB26" s="276" t="s">
        <v>241</v>
      </c>
      <c r="AC26" s="87">
        <v>1.4</v>
      </c>
      <c r="AD26" s="87">
        <v>1.4</v>
      </c>
      <c r="AE26" s="88">
        <v>22.6</v>
      </c>
      <c r="AF26" s="89">
        <v>0.0020833333333333333</v>
      </c>
      <c r="AG26" s="89">
        <v>0.0020833333333333333</v>
      </c>
      <c r="AH26" s="296">
        <v>0.026388888888888885</v>
      </c>
      <c r="AI26" s="297">
        <v>0.279861111111111</v>
      </c>
      <c r="AJ26" s="89">
        <v>0.3402777777777777</v>
      </c>
      <c r="AK26" s="89">
        <v>0.3805555555555555</v>
      </c>
      <c r="AL26" s="89">
        <v>0.4083333333333333</v>
      </c>
      <c r="AM26" s="89">
        <v>0.46041666666666664</v>
      </c>
      <c r="AN26" s="89"/>
      <c r="AO26" s="89">
        <v>0.5201388888888888</v>
      </c>
      <c r="AP26" s="89">
        <v>0.6027777777777777</v>
      </c>
      <c r="AQ26" s="89">
        <v>0.6687499999999998</v>
      </c>
      <c r="AR26" s="89">
        <v>0.7138888888888888</v>
      </c>
      <c r="AS26" s="89">
        <v>0.7784722222222221</v>
      </c>
      <c r="AT26" s="296">
        <v>0.8909722222222223</v>
      </c>
      <c r="AU26" s="301" t="s">
        <v>241</v>
      </c>
      <c r="AV26" s="302" t="s">
        <v>241</v>
      </c>
    </row>
    <row r="27" spans="1:48" ht="11.25">
      <c r="A27" s="285">
        <v>18</v>
      </c>
      <c r="B27" s="303" t="s">
        <v>204</v>
      </c>
      <c r="C27" s="295" t="s">
        <v>32</v>
      </c>
      <c r="D27" s="276" t="s">
        <v>241</v>
      </c>
      <c r="E27" s="276" t="s">
        <v>241</v>
      </c>
      <c r="F27" s="87">
        <v>2</v>
      </c>
      <c r="G27" s="88">
        <v>26.199999999999996</v>
      </c>
      <c r="H27" s="89">
        <v>0.0020833333333333333</v>
      </c>
      <c r="I27" s="296">
        <v>0.029166666666666657</v>
      </c>
      <c r="J27" s="297">
        <v>0.2027777777777777</v>
      </c>
      <c r="K27" s="89">
        <v>0.26180555555555546</v>
      </c>
      <c r="L27" s="89">
        <v>0.304861111111111</v>
      </c>
      <c r="M27" s="89">
        <v>0.34861111111111104</v>
      </c>
      <c r="N27" s="89">
        <v>0.379861111111111</v>
      </c>
      <c r="O27" s="89">
        <v>0.4499999999999999</v>
      </c>
      <c r="P27" s="89">
        <v>0.5222222222222221</v>
      </c>
      <c r="Q27" s="89">
        <v>0.5868055555555555</v>
      </c>
      <c r="R27" s="89">
        <v>0.6319444444444443</v>
      </c>
      <c r="S27" s="89">
        <v>0.7013888888888887</v>
      </c>
      <c r="T27" s="296">
        <v>0.8069444444444444</v>
      </c>
      <c r="U27" s="299" t="s">
        <v>241</v>
      </c>
      <c r="V27" s="265" t="s">
        <v>241</v>
      </c>
      <c r="W27" s="80"/>
      <c r="X27" s="284">
        <v>18</v>
      </c>
      <c r="Y27" s="300" t="s">
        <v>218</v>
      </c>
      <c r="Z27" s="295" t="s">
        <v>31</v>
      </c>
      <c r="AA27" s="81" t="s">
        <v>241</v>
      </c>
      <c r="AB27" s="276" t="s">
        <v>241</v>
      </c>
      <c r="AC27" s="87">
        <v>1</v>
      </c>
      <c r="AD27" s="87">
        <v>1</v>
      </c>
      <c r="AE27" s="88">
        <v>23.6</v>
      </c>
      <c r="AF27" s="89">
        <v>0.001388888888888889</v>
      </c>
      <c r="AG27" s="89">
        <v>0.001388888888888889</v>
      </c>
      <c r="AH27" s="296">
        <v>0.027777777777777773</v>
      </c>
      <c r="AI27" s="297">
        <v>0.2812499999999999</v>
      </c>
      <c r="AJ27" s="89">
        <v>0.34166666666666656</v>
      </c>
      <c r="AK27" s="89">
        <v>0.38194444444444436</v>
      </c>
      <c r="AL27" s="89">
        <v>0.4097222222222222</v>
      </c>
      <c r="AM27" s="89">
        <v>0.4618055555555555</v>
      </c>
      <c r="AN27" s="89"/>
      <c r="AO27" s="89">
        <v>0.5215277777777777</v>
      </c>
      <c r="AP27" s="89">
        <v>0.6041666666666666</v>
      </c>
      <c r="AQ27" s="89">
        <v>0.6701388888888887</v>
      </c>
      <c r="AR27" s="89">
        <v>0.7152777777777777</v>
      </c>
      <c r="AS27" s="89">
        <v>0.779861111111111</v>
      </c>
      <c r="AT27" s="296">
        <v>0.8923611111111112</v>
      </c>
      <c r="AU27" s="301" t="s">
        <v>241</v>
      </c>
      <c r="AV27" s="302" t="s">
        <v>241</v>
      </c>
    </row>
    <row r="28" spans="1:48" ht="11.25">
      <c r="A28" s="285">
        <v>19</v>
      </c>
      <c r="B28" s="303" t="s">
        <v>194</v>
      </c>
      <c r="C28" s="295" t="s">
        <v>202</v>
      </c>
      <c r="D28" s="276" t="s">
        <v>241</v>
      </c>
      <c r="E28" s="276" t="s">
        <v>241</v>
      </c>
      <c r="F28" s="87">
        <v>3.1</v>
      </c>
      <c r="G28" s="88">
        <v>29.299999999999997</v>
      </c>
      <c r="H28" s="89">
        <v>0.003472222222222222</v>
      </c>
      <c r="I28" s="296">
        <v>0.03263888888888888</v>
      </c>
      <c r="J28" s="297">
        <v>0.2062499999999999</v>
      </c>
      <c r="K28" s="89">
        <v>0.26527777777777767</v>
      </c>
      <c r="L28" s="89">
        <v>0.30833333333333324</v>
      </c>
      <c r="M28" s="89">
        <v>0.35208333333333325</v>
      </c>
      <c r="N28" s="89">
        <v>0.3833333333333332</v>
      </c>
      <c r="O28" s="89">
        <v>0.4534722222222221</v>
      </c>
      <c r="P28" s="89">
        <v>0.5256944444444444</v>
      </c>
      <c r="Q28" s="89">
        <v>0.5902777777777777</v>
      </c>
      <c r="R28" s="89">
        <v>0.6354166666666665</v>
      </c>
      <c r="S28" s="89">
        <v>0.7048611111111109</v>
      </c>
      <c r="T28" s="296">
        <v>0.8104166666666666</v>
      </c>
      <c r="U28" s="299">
        <v>37.2</v>
      </c>
      <c r="V28" s="265" t="s">
        <v>241</v>
      </c>
      <c r="W28" s="80"/>
      <c r="X28" s="284">
        <v>19</v>
      </c>
      <c r="Y28" s="300" t="s">
        <v>318</v>
      </c>
      <c r="Z28" s="295" t="s">
        <v>202</v>
      </c>
      <c r="AA28" s="81" t="s">
        <v>241</v>
      </c>
      <c r="AB28" s="276" t="s">
        <v>241</v>
      </c>
      <c r="AC28" s="87">
        <v>3.3</v>
      </c>
      <c r="AD28" s="87">
        <v>3.3</v>
      </c>
      <c r="AE28" s="88">
        <v>26.900000000000002</v>
      </c>
      <c r="AF28" s="89">
        <v>0.003472222222222222</v>
      </c>
      <c r="AG28" s="89">
        <v>0.003472222222222222</v>
      </c>
      <c r="AH28" s="296">
        <v>0.031249999999999993</v>
      </c>
      <c r="AI28" s="297">
        <v>0.2847222222222221</v>
      </c>
      <c r="AJ28" s="89">
        <v>0.3451388888888888</v>
      </c>
      <c r="AK28" s="89">
        <v>0.3854166666666666</v>
      </c>
      <c r="AL28" s="89">
        <v>0.4131944444444444</v>
      </c>
      <c r="AM28" s="89">
        <v>0.46527777777777773</v>
      </c>
      <c r="AN28" s="89"/>
      <c r="AO28" s="89">
        <v>0.5249999999999999</v>
      </c>
      <c r="AP28" s="89">
        <v>0.6076388888888888</v>
      </c>
      <c r="AQ28" s="89">
        <v>0.6736111111111109</v>
      </c>
      <c r="AR28" s="89">
        <v>0.7187499999999999</v>
      </c>
      <c r="AS28" s="89">
        <v>0.7833333333333332</v>
      </c>
      <c r="AT28" s="296">
        <v>0.8958333333333334</v>
      </c>
      <c r="AU28" s="301">
        <v>39.6</v>
      </c>
      <c r="AV28" s="302">
        <v>39.6</v>
      </c>
    </row>
    <row r="29" spans="1:48" ht="11.25">
      <c r="A29" s="285">
        <v>20</v>
      </c>
      <c r="B29" s="303" t="s">
        <v>219</v>
      </c>
      <c r="C29" s="295" t="s">
        <v>31</v>
      </c>
      <c r="D29" s="276" t="s">
        <v>241</v>
      </c>
      <c r="E29" s="81" t="s">
        <v>241</v>
      </c>
      <c r="F29" s="87">
        <v>3.3</v>
      </c>
      <c r="G29" s="88">
        <v>32.599999999999994</v>
      </c>
      <c r="H29" s="89">
        <v>0.003472222222222222</v>
      </c>
      <c r="I29" s="296">
        <v>0.0361111111111111</v>
      </c>
      <c r="J29" s="297">
        <v>0.20972222222222212</v>
      </c>
      <c r="K29" s="89">
        <v>0.2687499999999999</v>
      </c>
      <c r="L29" s="89">
        <v>0.31180555555555545</v>
      </c>
      <c r="M29" s="89">
        <v>0.35555555555555546</v>
      </c>
      <c r="N29" s="89">
        <v>0.3868055555555554</v>
      </c>
      <c r="O29" s="89">
        <v>0.4569444444444443</v>
      </c>
      <c r="P29" s="89">
        <v>0.5291666666666666</v>
      </c>
      <c r="Q29" s="89">
        <v>0.5937499999999999</v>
      </c>
      <c r="R29" s="89">
        <v>0.6388888888888887</v>
      </c>
      <c r="S29" s="89">
        <v>0.7083333333333331</v>
      </c>
      <c r="T29" s="296">
        <v>0.8138888888888888</v>
      </c>
      <c r="U29" s="299">
        <v>39.6</v>
      </c>
      <c r="V29" s="265" t="s">
        <v>241</v>
      </c>
      <c r="W29" s="80"/>
      <c r="X29" s="284">
        <v>20</v>
      </c>
      <c r="Y29" s="300" t="s">
        <v>222</v>
      </c>
      <c r="Z29" s="295" t="s">
        <v>32</v>
      </c>
      <c r="AA29" s="81" t="s">
        <v>241</v>
      </c>
      <c r="AB29" s="276" t="s">
        <v>241</v>
      </c>
      <c r="AC29" s="87">
        <v>3.1</v>
      </c>
      <c r="AD29" s="87">
        <v>3.1</v>
      </c>
      <c r="AE29" s="88">
        <v>30.000000000000004</v>
      </c>
      <c r="AF29" s="89">
        <v>0.003472222222222222</v>
      </c>
      <c r="AG29" s="89">
        <v>0.003472222222222222</v>
      </c>
      <c r="AH29" s="296">
        <v>0.03472222222222222</v>
      </c>
      <c r="AI29" s="297">
        <v>0.2881944444444443</v>
      </c>
      <c r="AJ29" s="89">
        <v>0.348611111111111</v>
      </c>
      <c r="AK29" s="89">
        <v>0.3888888888888888</v>
      </c>
      <c r="AL29" s="89">
        <v>0.41666666666666663</v>
      </c>
      <c r="AM29" s="89">
        <v>0.46874999999999994</v>
      </c>
      <c r="AN29" s="89"/>
      <c r="AO29" s="89">
        <v>0.5284722222222221</v>
      </c>
      <c r="AP29" s="89">
        <v>0.611111111111111</v>
      </c>
      <c r="AQ29" s="89">
        <v>0.6770833333333331</v>
      </c>
      <c r="AR29" s="89">
        <v>0.7222222222222221</v>
      </c>
      <c r="AS29" s="89">
        <v>0.7868055555555554</v>
      </c>
      <c r="AT29" s="296">
        <v>0.8993055555555556</v>
      </c>
      <c r="AU29" s="301">
        <v>37.2</v>
      </c>
      <c r="AV29" s="302">
        <v>37.2</v>
      </c>
    </row>
    <row r="30" spans="1:48" ht="11.25">
      <c r="A30" s="285">
        <v>21</v>
      </c>
      <c r="B30" s="303" t="s">
        <v>220</v>
      </c>
      <c r="C30" s="295" t="s">
        <v>202</v>
      </c>
      <c r="D30" s="276" t="s">
        <v>241</v>
      </c>
      <c r="E30" s="81" t="s">
        <v>241</v>
      </c>
      <c r="F30" s="87">
        <v>1</v>
      </c>
      <c r="G30" s="88">
        <v>33.599999999999994</v>
      </c>
      <c r="H30" s="89">
        <v>0.001388888888888889</v>
      </c>
      <c r="I30" s="296">
        <v>0.03749999999999999</v>
      </c>
      <c r="J30" s="297">
        <v>0.211111111111111</v>
      </c>
      <c r="K30" s="89">
        <v>0.27013888888888876</v>
      </c>
      <c r="L30" s="89">
        <v>0.31319444444444433</v>
      </c>
      <c r="M30" s="89">
        <v>0.35694444444444434</v>
      </c>
      <c r="N30" s="89">
        <v>0.3881944444444443</v>
      </c>
      <c r="O30" s="89">
        <v>0.4583333333333332</v>
      </c>
      <c r="P30" s="89">
        <v>0.5305555555555554</v>
      </c>
      <c r="Q30" s="89">
        <v>0.5951388888888888</v>
      </c>
      <c r="R30" s="89">
        <v>0.6402777777777776</v>
      </c>
      <c r="S30" s="89">
        <v>0.709722222222222</v>
      </c>
      <c r="T30" s="296">
        <v>0.8152777777777777</v>
      </c>
      <c r="U30" s="299" t="s">
        <v>241</v>
      </c>
      <c r="V30" s="265">
        <v>37.2</v>
      </c>
      <c r="W30" s="80"/>
      <c r="X30" s="284">
        <v>21</v>
      </c>
      <c r="Y30" s="300" t="s">
        <v>223</v>
      </c>
      <c r="Z30" s="295" t="s">
        <v>32</v>
      </c>
      <c r="AA30" s="81" t="s">
        <v>241</v>
      </c>
      <c r="AB30" s="276" t="s">
        <v>241</v>
      </c>
      <c r="AC30" s="87">
        <v>1.8</v>
      </c>
      <c r="AD30" s="87">
        <v>1.8</v>
      </c>
      <c r="AE30" s="88">
        <v>31.800000000000004</v>
      </c>
      <c r="AF30" s="89">
        <v>0.0020833333333333333</v>
      </c>
      <c r="AG30" s="89">
        <v>0.0020833333333333333</v>
      </c>
      <c r="AH30" s="296">
        <v>0.03680555555555555</v>
      </c>
      <c r="AI30" s="297">
        <v>0.29027777777777763</v>
      </c>
      <c r="AJ30" s="89">
        <v>0.3506944444444443</v>
      </c>
      <c r="AK30" s="89">
        <v>0.3909722222222221</v>
      </c>
      <c r="AL30" s="89">
        <v>0.41874999999999996</v>
      </c>
      <c r="AM30" s="89">
        <v>0.47083333333333327</v>
      </c>
      <c r="AN30" s="89"/>
      <c r="AO30" s="89">
        <v>0.5305555555555554</v>
      </c>
      <c r="AP30" s="89">
        <v>0.6131944444444444</v>
      </c>
      <c r="AQ30" s="89">
        <v>0.6791666666666665</v>
      </c>
      <c r="AR30" s="89">
        <v>0.7243055555555554</v>
      </c>
      <c r="AS30" s="89">
        <v>0.7888888888888888</v>
      </c>
      <c r="AT30" s="296">
        <v>0.9013888888888889</v>
      </c>
      <c r="AU30" s="301" t="s">
        <v>241</v>
      </c>
      <c r="AV30" s="302" t="s">
        <v>241</v>
      </c>
    </row>
    <row r="31" spans="1:48" ht="11.25">
      <c r="A31" s="285">
        <v>22</v>
      </c>
      <c r="B31" s="303" t="s">
        <v>199</v>
      </c>
      <c r="C31" s="295" t="s">
        <v>31</v>
      </c>
      <c r="D31" s="276" t="s">
        <v>241</v>
      </c>
      <c r="E31" s="81" t="s">
        <v>241</v>
      </c>
      <c r="F31" s="87">
        <v>1.4</v>
      </c>
      <c r="G31" s="88">
        <v>34.99999999999999</v>
      </c>
      <c r="H31" s="89">
        <v>0.0020833333333333333</v>
      </c>
      <c r="I31" s="296">
        <v>0.039583333333333325</v>
      </c>
      <c r="J31" s="297">
        <v>0.21319444444444433</v>
      </c>
      <c r="K31" s="89">
        <v>0.2722222222222221</v>
      </c>
      <c r="L31" s="89">
        <v>0.31527777777777766</v>
      </c>
      <c r="M31" s="89">
        <v>0.35902777777777767</v>
      </c>
      <c r="N31" s="89">
        <v>0.3902777777777776</v>
      </c>
      <c r="O31" s="89">
        <v>0.46041666666666653</v>
      </c>
      <c r="P31" s="89">
        <v>0.5326388888888888</v>
      </c>
      <c r="Q31" s="89">
        <v>0.5972222222222221</v>
      </c>
      <c r="R31" s="89">
        <v>0.6423611111111109</v>
      </c>
      <c r="S31" s="89">
        <v>0.7118055555555554</v>
      </c>
      <c r="T31" s="296">
        <v>0.817361111111111</v>
      </c>
      <c r="U31" s="299" t="s">
        <v>241</v>
      </c>
      <c r="V31" s="265">
        <v>39.6</v>
      </c>
      <c r="W31" s="80"/>
      <c r="X31" s="284">
        <v>22</v>
      </c>
      <c r="Y31" s="300" t="s">
        <v>193</v>
      </c>
      <c r="Z31" s="295" t="s">
        <v>31</v>
      </c>
      <c r="AA31" s="276" t="s">
        <v>241</v>
      </c>
      <c r="AB31" s="276" t="s">
        <v>241</v>
      </c>
      <c r="AC31" s="87">
        <v>1.6</v>
      </c>
      <c r="AD31" s="87">
        <v>1.6</v>
      </c>
      <c r="AE31" s="88">
        <v>33.400000000000006</v>
      </c>
      <c r="AF31" s="89">
        <v>0.0020833333333333333</v>
      </c>
      <c r="AG31" s="89">
        <v>0.0020833333333333333</v>
      </c>
      <c r="AH31" s="296">
        <v>0.03888888888888888</v>
      </c>
      <c r="AI31" s="297">
        <v>0.29236111111111096</v>
      </c>
      <c r="AJ31" s="89">
        <v>0.35277777777777763</v>
      </c>
      <c r="AK31" s="89">
        <v>0.39305555555555544</v>
      </c>
      <c r="AL31" s="89">
        <v>0.4208333333333333</v>
      </c>
      <c r="AM31" s="89">
        <v>0.4729166666666666</v>
      </c>
      <c r="AN31" s="89"/>
      <c r="AO31" s="89">
        <v>0.5326388888888888</v>
      </c>
      <c r="AP31" s="89">
        <v>0.6152777777777777</v>
      </c>
      <c r="AQ31" s="89">
        <v>0.6812499999999998</v>
      </c>
      <c r="AR31" s="89">
        <v>0.7263888888888888</v>
      </c>
      <c r="AS31" s="89">
        <v>0.7909722222222221</v>
      </c>
      <c r="AT31" s="296">
        <v>0.9034722222222222</v>
      </c>
      <c r="AU31" s="301" t="s">
        <v>241</v>
      </c>
      <c r="AV31" s="302" t="s">
        <v>241</v>
      </c>
    </row>
    <row r="32" spans="1:48" ht="11.25">
      <c r="A32" s="285">
        <v>23</v>
      </c>
      <c r="B32" s="303" t="s">
        <v>195</v>
      </c>
      <c r="C32" s="295" t="s">
        <v>31</v>
      </c>
      <c r="D32" s="276" t="s">
        <v>241</v>
      </c>
      <c r="E32" s="81" t="s">
        <v>241</v>
      </c>
      <c r="F32" s="87">
        <v>1.6</v>
      </c>
      <c r="G32" s="88">
        <v>36.599999999999994</v>
      </c>
      <c r="H32" s="89">
        <v>0.0020833333333333333</v>
      </c>
      <c r="I32" s="296">
        <v>0.04166666666666666</v>
      </c>
      <c r="J32" s="297">
        <v>0.21527777777777765</v>
      </c>
      <c r="K32" s="89">
        <v>0.2743055555555554</v>
      </c>
      <c r="L32" s="89">
        <v>0.317361111111111</v>
      </c>
      <c r="M32" s="89">
        <v>0.361111111111111</v>
      </c>
      <c r="N32" s="89">
        <v>0.39236111111111094</v>
      </c>
      <c r="O32" s="89">
        <v>0.46249999999999986</v>
      </c>
      <c r="P32" s="89">
        <v>0.5347222222222221</v>
      </c>
      <c r="Q32" s="89">
        <v>0.5993055555555554</v>
      </c>
      <c r="R32" s="89">
        <v>0.6444444444444443</v>
      </c>
      <c r="S32" s="89">
        <v>0.7138888888888887</v>
      </c>
      <c r="T32" s="296">
        <v>0.8194444444444443</v>
      </c>
      <c r="U32" s="299" t="s">
        <v>241</v>
      </c>
      <c r="V32" s="265" t="s">
        <v>241</v>
      </c>
      <c r="W32" s="80"/>
      <c r="X32" s="284">
        <v>23</v>
      </c>
      <c r="Y32" s="300" t="s">
        <v>224</v>
      </c>
      <c r="Z32" s="295" t="s">
        <v>31</v>
      </c>
      <c r="AA32" s="276" t="s">
        <v>241</v>
      </c>
      <c r="AB32" s="81" t="s">
        <v>241</v>
      </c>
      <c r="AC32" s="87">
        <v>1.8</v>
      </c>
      <c r="AD32" s="87">
        <v>1.8</v>
      </c>
      <c r="AE32" s="88">
        <v>35.2</v>
      </c>
      <c r="AF32" s="89">
        <v>0.001388888888888889</v>
      </c>
      <c r="AG32" s="89">
        <v>0.001388888888888889</v>
      </c>
      <c r="AH32" s="296">
        <v>0.04027777777777777</v>
      </c>
      <c r="AI32" s="297">
        <v>0.29374999999999984</v>
      </c>
      <c r="AJ32" s="89">
        <v>0.3541666666666665</v>
      </c>
      <c r="AK32" s="89">
        <v>0.3944444444444443</v>
      </c>
      <c r="AL32" s="89">
        <v>0.42222222222222217</v>
      </c>
      <c r="AM32" s="89">
        <v>0.4743055555555555</v>
      </c>
      <c r="AN32" s="89"/>
      <c r="AO32" s="89">
        <v>0.5340277777777777</v>
      </c>
      <c r="AP32" s="89">
        <v>0.6166666666666666</v>
      </c>
      <c r="AQ32" s="89">
        <v>0.6826388888888887</v>
      </c>
      <c r="AR32" s="89">
        <v>0.7277777777777776</v>
      </c>
      <c r="AS32" s="89">
        <v>0.792361111111111</v>
      </c>
      <c r="AT32" s="296">
        <v>0.9048611111111111</v>
      </c>
      <c r="AU32" s="301" t="s">
        <v>241</v>
      </c>
      <c r="AV32" s="302" t="s">
        <v>241</v>
      </c>
    </row>
    <row r="33" spans="1:48" ht="11.25">
      <c r="A33" s="285">
        <v>24</v>
      </c>
      <c r="B33" s="303" t="s">
        <v>196</v>
      </c>
      <c r="C33" s="295" t="s">
        <v>32</v>
      </c>
      <c r="D33" s="276" t="s">
        <v>241</v>
      </c>
      <c r="E33" s="81" t="s">
        <v>241</v>
      </c>
      <c r="F33" s="87">
        <v>1.4</v>
      </c>
      <c r="G33" s="88">
        <v>37.99999999999999</v>
      </c>
      <c r="H33" s="89">
        <v>0.001388888888888889</v>
      </c>
      <c r="I33" s="296">
        <v>0.04305555555555555</v>
      </c>
      <c r="J33" s="297">
        <v>0.21666666666666654</v>
      </c>
      <c r="K33" s="89">
        <v>0.2756944444444443</v>
      </c>
      <c r="L33" s="89">
        <v>0.31874999999999987</v>
      </c>
      <c r="M33" s="89">
        <v>0.3624999999999999</v>
      </c>
      <c r="N33" s="89">
        <v>0.3937499999999998</v>
      </c>
      <c r="O33" s="89">
        <v>0.46388888888888874</v>
      </c>
      <c r="P33" s="89">
        <v>0.536111111111111</v>
      </c>
      <c r="Q33" s="89">
        <v>0.6006944444444443</v>
      </c>
      <c r="R33" s="89">
        <v>0.6458333333333331</v>
      </c>
      <c r="S33" s="89">
        <v>0.7152777777777776</v>
      </c>
      <c r="T33" s="296">
        <v>0.8208333333333332</v>
      </c>
      <c r="U33" s="299" t="s">
        <v>241</v>
      </c>
      <c r="V33" s="265" t="s">
        <v>241</v>
      </c>
      <c r="W33" s="80"/>
      <c r="X33" s="284">
        <v>24</v>
      </c>
      <c r="Y33" s="300" t="s">
        <v>200</v>
      </c>
      <c r="Z33" s="295" t="s">
        <v>31</v>
      </c>
      <c r="AA33" s="276" t="s">
        <v>241</v>
      </c>
      <c r="AB33" s="81" t="s">
        <v>241</v>
      </c>
      <c r="AC33" s="87">
        <v>0.6</v>
      </c>
      <c r="AD33" s="87">
        <v>0.6</v>
      </c>
      <c r="AE33" s="88">
        <v>35.800000000000004</v>
      </c>
      <c r="AF33" s="89">
        <v>0.0006944444444444445</v>
      </c>
      <c r="AG33" s="89">
        <v>0.0006944444444444445</v>
      </c>
      <c r="AH33" s="296">
        <v>0.040972222222222215</v>
      </c>
      <c r="AI33" s="297">
        <v>0.2944444444444443</v>
      </c>
      <c r="AJ33" s="89">
        <v>0.35486111111111096</v>
      </c>
      <c r="AK33" s="89">
        <v>0.39513888888888876</v>
      </c>
      <c r="AL33" s="89">
        <v>0.4229166666666666</v>
      </c>
      <c r="AM33" s="89">
        <v>0.4749999999999999</v>
      </c>
      <c r="AN33" s="89"/>
      <c r="AO33" s="89">
        <v>0.5347222222222221</v>
      </c>
      <c r="AP33" s="89">
        <v>0.617361111111111</v>
      </c>
      <c r="AQ33" s="89">
        <v>0.6833333333333331</v>
      </c>
      <c r="AR33" s="89">
        <v>0.7284722222222221</v>
      </c>
      <c r="AS33" s="89">
        <v>0.7930555555555554</v>
      </c>
      <c r="AT33" s="296">
        <v>0.9055555555555556</v>
      </c>
      <c r="AU33" s="301" t="s">
        <v>241</v>
      </c>
      <c r="AV33" s="302" t="s">
        <v>241</v>
      </c>
    </row>
    <row r="34" spans="1:48" ht="11.25">
      <c r="A34" s="285">
        <v>25</v>
      </c>
      <c r="B34" s="303" t="s">
        <v>197</v>
      </c>
      <c r="C34" s="295" t="s">
        <v>31</v>
      </c>
      <c r="D34" s="276" t="s">
        <v>241</v>
      </c>
      <c r="E34" s="81" t="s">
        <v>241</v>
      </c>
      <c r="F34" s="87">
        <v>1.8</v>
      </c>
      <c r="G34" s="88">
        <v>39.79999999999999</v>
      </c>
      <c r="H34" s="89">
        <v>0.0020833333333333333</v>
      </c>
      <c r="I34" s="296">
        <v>0.04513888888888888</v>
      </c>
      <c r="J34" s="297">
        <v>0.21874999999999986</v>
      </c>
      <c r="K34" s="89">
        <v>0.2777777777777776</v>
      </c>
      <c r="L34" s="89">
        <v>0.3208333333333332</v>
      </c>
      <c r="M34" s="89">
        <v>0.3645833333333332</v>
      </c>
      <c r="N34" s="89">
        <v>0.39583333333333315</v>
      </c>
      <c r="O34" s="89">
        <v>0.46597222222222207</v>
      </c>
      <c r="P34" s="89">
        <v>0.5381944444444443</v>
      </c>
      <c r="Q34" s="89">
        <v>0.6027777777777776</v>
      </c>
      <c r="R34" s="89">
        <v>0.6479166666666665</v>
      </c>
      <c r="S34" s="89">
        <v>0.7173611111111109</v>
      </c>
      <c r="T34" s="296">
        <v>0.8229166666666665</v>
      </c>
      <c r="U34" s="299" t="s">
        <v>241</v>
      </c>
      <c r="V34" s="265" t="s">
        <v>241</v>
      </c>
      <c r="W34" s="80"/>
      <c r="X34" s="284">
        <v>25</v>
      </c>
      <c r="Y34" s="300" t="s">
        <v>191</v>
      </c>
      <c r="Z34" s="295" t="s">
        <v>31</v>
      </c>
      <c r="AA34" s="276" t="s">
        <v>241</v>
      </c>
      <c r="AB34" s="81" t="s">
        <v>241</v>
      </c>
      <c r="AC34" s="87">
        <v>2</v>
      </c>
      <c r="AD34" s="87">
        <v>2</v>
      </c>
      <c r="AE34" s="88">
        <v>37.800000000000004</v>
      </c>
      <c r="AF34" s="89">
        <v>0.0020833333333333333</v>
      </c>
      <c r="AG34" s="89">
        <v>0.0020833333333333333</v>
      </c>
      <c r="AH34" s="296">
        <v>0.04305555555555555</v>
      </c>
      <c r="AI34" s="297">
        <v>0.2965277777777776</v>
      </c>
      <c r="AJ34" s="89">
        <v>0.3569444444444443</v>
      </c>
      <c r="AK34" s="89">
        <v>0.3972222222222221</v>
      </c>
      <c r="AL34" s="89">
        <v>0.42499999999999993</v>
      </c>
      <c r="AM34" s="89">
        <v>0.47708333333333325</v>
      </c>
      <c r="AN34" s="89"/>
      <c r="AO34" s="89">
        <v>0.5368055555555554</v>
      </c>
      <c r="AP34" s="89">
        <v>0.6194444444444444</v>
      </c>
      <c r="AQ34" s="89">
        <v>0.6854166666666665</v>
      </c>
      <c r="AR34" s="89">
        <v>0.7305555555555554</v>
      </c>
      <c r="AS34" s="89">
        <v>0.7951388888888887</v>
      </c>
      <c r="AT34" s="296">
        <v>0.9076388888888889</v>
      </c>
      <c r="AU34" s="301" t="s">
        <v>241</v>
      </c>
      <c r="AV34" s="302" t="s">
        <v>241</v>
      </c>
    </row>
    <row r="35" spans="1:48" ht="11.25">
      <c r="A35" s="285">
        <v>26</v>
      </c>
      <c r="B35" s="303" t="s">
        <v>322</v>
      </c>
      <c r="C35" s="295" t="s">
        <v>31</v>
      </c>
      <c r="D35" s="276" t="s">
        <v>241</v>
      </c>
      <c r="E35" s="81" t="s">
        <v>241</v>
      </c>
      <c r="F35" s="87">
        <v>0.5</v>
      </c>
      <c r="G35" s="88">
        <v>40.29999999999999</v>
      </c>
      <c r="H35" s="89">
        <v>0.0006944444444444445</v>
      </c>
      <c r="I35" s="296">
        <v>0.04583333333333332</v>
      </c>
      <c r="J35" s="297">
        <v>0.2194444444444443</v>
      </c>
      <c r="K35" s="89">
        <v>0.27847222222222207</v>
      </c>
      <c r="L35" s="89">
        <v>0.32152777777777763</v>
      </c>
      <c r="M35" s="89">
        <v>0.36527777777777765</v>
      </c>
      <c r="N35" s="89">
        <v>0.3965277777777776</v>
      </c>
      <c r="O35" s="89">
        <v>0.4666666666666665</v>
      </c>
      <c r="P35" s="89">
        <v>0.5388888888888888</v>
      </c>
      <c r="Q35" s="89">
        <v>0.6034722222222221</v>
      </c>
      <c r="R35" s="89">
        <v>0.6486111111111109</v>
      </c>
      <c r="S35" s="89">
        <v>0.7180555555555553</v>
      </c>
      <c r="T35" s="296">
        <v>0.823611111111111</v>
      </c>
      <c r="U35" s="299" t="s">
        <v>241</v>
      </c>
      <c r="V35" s="265" t="s">
        <v>241</v>
      </c>
      <c r="W35" s="80"/>
      <c r="X35" s="284">
        <v>26</v>
      </c>
      <c r="Y35" s="300" t="s">
        <v>190</v>
      </c>
      <c r="Z35" s="295" t="s">
        <v>31</v>
      </c>
      <c r="AA35" s="276" t="s">
        <v>241</v>
      </c>
      <c r="AB35" s="81" t="s">
        <v>241</v>
      </c>
      <c r="AC35" s="87">
        <v>0.9</v>
      </c>
      <c r="AD35" s="87">
        <v>0.9</v>
      </c>
      <c r="AE35" s="88">
        <v>38.7</v>
      </c>
      <c r="AF35" s="89">
        <v>0.001388888888888889</v>
      </c>
      <c r="AG35" s="89">
        <v>0.001388888888888889</v>
      </c>
      <c r="AH35" s="296">
        <v>0.04444444444444444</v>
      </c>
      <c r="AI35" s="297">
        <v>0.2979166666666665</v>
      </c>
      <c r="AJ35" s="89">
        <v>0.35833333333333317</v>
      </c>
      <c r="AK35" s="89">
        <v>0.39861111111111097</v>
      </c>
      <c r="AL35" s="89">
        <v>0.4263888888888888</v>
      </c>
      <c r="AM35" s="89">
        <v>0.47847222222222213</v>
      </c>
      <c r="AN35" s="89"/>
      <c r="AO35" s="89">
        <v>0.5381944444444443</v>
      </c>
      <c r="AP35" s="89">
        <v>0.6208333333333332</v>
      </c>
      <c r="AQ35" s="89">
        <v>0.6868055555555553</v>
      </c>
      <c r="AR35" s="89">
        <v>0.7319444444444443</v>
      </c>
      <c r="AS35" s="89">
        <v>0.7965277777777776</v>
      </c>
      <c r="AT35" s="296">
        <v>0.9090277777777778</v>
      </c>
      <c r="AU35" s="301" t="s">
        <v>241</v>
      </c>
      <c r="AV35" s="302" t="s">
        <v>241</v>
      </c>
    </row>
    <row r="36" spans="1:48" ht="11.25">
      <c r="A36" s="285">
        <v>27</v>
      </c>
      <c r="B36" s="303" t="s">
        <v>198</v>
      </c>
      <c r="C36" s="295" t="s">
        <v>31</v>
      </c>
      <c r="D36" s="276" t="s">
        <v>241</v>
      </c>
      <c r="E36" s="81" t="s">
        <v>241</v>
      </c>
      <c r="F36" s="87">
        <v>1.3</v>
      </c>
      <c r="G36" s="88">
        <v>41.59999999999999</v>
      </c>
      <c r="H36" s="89">
        <v>0.001388888888888889</v>
      </c>
      <c r="I36" s="296">
        <v>0.047222222222222214</v>
      </c>
      <c r="J36" s="297">
        <v>0.2208333333333332</v>
      </c>
      <c r="K36" s="89">
        <v>0.27986111111111095</v>
      </c>
      <c r="L36" s="89">
        <v>0.3229166666666665</v>
      </c>
      <c r="M36" s="89">
        <v>0.36666666666666653</v>
      </c>
      <c r="N36" s="89">
        <v>0.3979166666666665</v>
      </c>
      <c r="O36" s="89">
        <v>0.4680555555555554</v>
      </c>
      <c r="P36" s="89">
        <v>0.5402777777777776</v>
      </c>
      <c r="Q36" s="89">
        <v>0.604861111111111</v>
      </c>
      <c r="R36" s="89">
        <v>0.6499999999999998</v>
      </c>
      <c r="S36" s="89">
        <v>0.7194444444444442</v>
      </c>
      <c r="T36" s="296">
        <v>0.8249999999999998</v>
      </c>
      <c r="U36" s="299" t="s">
        <v>241</v>
      </c>
      <c r="V36" s="265" t="s">
        <v>241</v>
      </c>
      <c r="W36" s="80"/>
      <c r="X36" s="284">
        <v>27</v>
      </c>
      <c r="Y36" s="300" t="s">
        <v>189</v>
      </c>
      <c r="Z36" s="295" t="s">
        <v>31</v>
      </c>
      <c r="AA36" s="276" t="s">
        <v>241</v>
      </c>
      <c r="AB36" s="81" t="s">
        <v>241</v>
      </c>
      <c r="AC36" s="87">
        <v>1.2</v>
      </c>
      <c r="AD36" s="87">
        <v>1.2</v>
      </c>
      <c r="AE36" s="88">
        <v>39.900000000000006</v>
      </c>
      <c r="AF36" s="89">
        <v>0.001388888888888889</v>
      </c>
      <c r="AG36" s="89">
        <v>0.001388888888888889</v>
      </c>
      <c r="AH36" s="296">
        <v>0.04583333333333333</v>
      </c>
      <c r="AI36" s="297">
        <v>0.2993055555555554</v>
      </c>
      <c r="AJ36" s="89">
        <v>0.35972222222222205</v>
      </c>
      <c r="AK36" s="89">
        <v>0.39999999999999986</v>
      </c>
      <c r="AL36" s="89">
        <v>0.4277777777777777</v>
      </c>
      <c r="AM36" s="89">
        <v>0.479861111111111</v>
      </c>
      <c r="AN36" s="89"/>
      <c r="AO36" s="89">
        <v>0.5395833333333332</v>
      </c>
      <c r="AP36" s="89">
        <v>0.6222222222222221</v>
      </c>
      <c r="AQ36" s="89">
        <v>0.6881944444444442</v>
      </c>
      <c r="AR36" s="89">
        <v>0.7333333333333332</v>
      </c>
      <c r="AS36" s="89">
        <v>0.7979166666666665</v>
      </c>
      <c r="AT36" s="296">
        <v>0.9104166666666667</v>
      </c>
      <c r="AU36" s="301" t="s">
        <v>241</v>
      </c>
      <c r="AV36" s="302" t="s">
        <v>241</v>
      </c>
    </row>
    <row r="37" spans="1:48" ht="11.25">
      <c r="A37" s="285">
        <v>28</v>
      </c>
      <c r="B37" s="303" t="s">
        <v>314</v>
      </c>
      <c r="C37" s="295" t="s">
        <v>32</v>
      </c>
      <c r="D37" s="276" t="s">
        <v>241</v>
      </c>
      <c r="E37" s="81" t="s">
        <v>241</v>
      </c>
      <c r="F37" s="87">
        <v>3.7</v>
      </c>
      <c r="G37" s="88">
        <v>45.29999999999999</v>
      </c>
      <c r="H37" s="89">
        <v>0.003472222222222222</v>
      </c>
      <c r="I37" s="296">
        <v>0.05069444444444444</v>
      </c>
      <c r="J37" s="297">
        <v>0.2243055555555554</v>
      </c>
      <c r="K37" s="89">
        <v>0.28333333333333316</v>
      </c>
      <c r="L37" s="89">
        <v>0.32638888888888873</v>
      </c>
      <c r="M37" s="89" t="s">
        <v>241</v>
      </c>
      <c r="N37" s="89">
        <v>0.4013888888888887</v>
      </c>
      <c r="O37" s="89">
        <v>0.4715277777777776</v>
      </c>
      <c r="P37" s="89">
        <v>0.5437499999999998</v>
      </c>
      <c r="Q37" s="89">
        <v>0.6083333333333332</v>
      </c>
      <c r="R37" s="89">
        <v>0.653472222222222</v>
      </c>
      <c r="S37" s="89">
        <v>0.7229166666666664</v>
      </c>
      <c r="T37" s="296" t="s">
        <v>241</v>
      </c>
      <c r="U37" s="299">
        <v>44.400000000000006</v>
      </c>
      <c r="V37" s="265" t="s">
        <v>241</v>
      </c>
      <c r="W37" s="80"/>
      <c r="X37" s="284">
        <v>28</v>
      </c>
      <c r="Y37" s="300" t="s">
        <v>225</v>
      </c>
      <c r="Z37" s="295" t="s">
        <v>31</v>
      </c>
      <c r="AA37" s="276" t="s">
        <v>241</v>
      </c>
      <c r="AB37" s="81" t="s">
        <v>241</v>
      </c>
      <c r="AC37" s="87">
        <v>1.7</v>
      </c>
      <c r="AD37" s="87">
        <v>1.7</v>
      </c>
      <c r="AE37" s="88">
        <v>41.60000000000001</v>
      </c>
      <c r="AF37" s="89">
        <v>0.001388888888888889</v>
      </c>
      <c r="AG37" s="89">
        <v>0.001388888888888889</v>
      </c>
      <c r="AH37" s="296">
        <v>0.04722222222222222</v>
      </c>
      <c r="AI37" s="297">
        <v>0.30069444444444426</v>
      </c>
      <c r="AJ37" s="89">
        <v>0.36111111111111094</v>
      </c>
      <c r="AK37" s="89">
        <v>0.40138888888888874</v>
      </c>
      <c r="AL37" s="89">
        <v>0.4291666666666666</v>
      </c>
      <c r="AM37" s="89">
        <v>0.4812499999999999</v>
      </c>
      <c r="AN37" s="89"/>
      <c r="AO37" s="89">
        <v>0.5409722222222221</v>
      </c>
      <c r="AP37" s="89">
        <v>0.623611111111111</v>
      </c>
      <c r="AQ37" s="89">
        <v>0.6895833333333331</v>
      </c>
      <c r="AR37" s="89">
        <v>0.734722222222222</v>
      </c>
      <c r="AS37" s="89">
        <v>0.7993055555555554</v>
      </c>
      <c r="AT37" s="296">
        <v>0.9118055555555555</v>
      </c>
      <c r="AU37" s="301" t="s">
        <v>241</v>
      </c>
      <c r="AV37" s="302" t="s">
        <v>241</v>
      </c>
    </row>
    <row r="38" spans="1:48" ht="11.25">
      <c r="A38" s="285">
        <v>29</v>
      </c>
      <c r="B38" s="303" t="s">
        <v>377</v>
      </c>
      <c r="C38" s="295" t="s">
        <v>31</v>
      </c>
      <c r="D38" s="276" t="s">
        <v>356</v>
      </c>
      <c r="E38" s="81" t="s">
        <v>241</v>
      </c>
      <c r="F38" s="87">
        <v>2.1</v>
      </c>
      <c r="G38" s="88">
        <v>47.39999999999999</v>
      </c>
      <c r="H38" s="89">
        <v>0.0020833333333333333</v>
      </c>
      <c r="I38" s="296">
        <v>0.05277777777777777</v>
      </c>
      <c r="J38" s="297">
        <v>0.22638888888888872</v>
      </c>
      <c r="K38" s="89">
        <v>0.2854166666666665</v>
      </c>
      <c r="L38" s="89">
        <v>0.32847222222222205</v>
      </c>
      <c r="M38" s="89" t="s">
        <v>241</v>
      </c>
      <c r="N38" s="89">
        <v>0.403472222222222</v>
      </c>
      <c r="O38" s="89">
        <v>0.4736111111111109</v>
      </c>
      <c r="P38" s="89">
        <v>0.5458333333333332</v>
      </c>
      <c r="Q38" s="89">
        <v>0.6104166666666665</v>
      </c>
      <c r="R38" s="89">
        <v>0.6555555555555553</v>
      </c>
      <c r="S38" s="89">
        <v>0.7249999999999998</v>
      </c>
      <c r="T38" s="296" t="s">
        <v>241</v>
      </c>
      <c r="U38" s="299" t="s">
        <v>241</v>
      </c>
      <c r="V38" s="265">
        <v>44.400000000000006</v>
      </c>
      <c r="W38" s="80"/>
      <c r="X38" s="284">
        <v>29</v>
      </c>
      <c r="Y38" s="300" t="s">
        <v>389</v>
      </c>
      <c r="Z38" s="295" t="s">
        <v>40</v>
      </c>
      <c r="AA38" s="81">
        <v>36</v>
      </c>
      <c r="AB38" s="81">
        <v>473</v>
      </c>
      <c r="AC38" s="87">
        <v>0.8</v>
      </c>
      <c r="AD38" s="87">
        <v>0.8</v>
      </c>
      <c r="AE38" s="88">
        <v>42.400000000000006</v>
      </c>
      <c r="AF38" s="89">
        <v>0.001388888888888889</v>
      </c>
      <c r="AG38" s="89">
        <v>0.001388888888888889</v>
      </c>
      <c r="AH38" s="296">
        <v>0.04861111111111111</v>
      </c>
      <c r="AI38" s="297">
        <v>0.30208333333333315</v>
      </c>
      <c r="AJ38" s="89">
        <v>0.3624999999999998</v>
      </c>
      <c r="AK38" s="89">
        <v>0.4027777777777776</v>
      </c>
      <c r="AL38" s="89">
        <v>0.43055555555555547</v>
      </c>
      <c r="AM38" s="89">
        <v>0.4826388888888888</v>
      </c>
      <c r="AN38" s="89"/>
      <c r="AO38" s="89">
        <v>0.542361111111111</v>
      </c>
      <c r="AP38" s="89">
        <v>0.6249999999999999</v>
      </c>
      <c r="AQ38" s="89">
        <v>0.690972222222222</v>
      </c>
      <c r="AR38" s="89">
        <v>0.7361111111111109</v>
      </c>
      <c r="AS38" s="89">
        <v>0.8006944444444443</v>
      </c>
      <c r="AT38" s="296">
        <v>0.9131944444444444</v>
      </c>
      <c r="AU38" s="301" t="s">
        <v>241</v>
      </c>
      <c r="AV38" s="302" t="s">
        <v>241</v>
      </c>
    </row>
    <row r="39" spans="1:48" ht="11.25">
      <c r="A39" s="285">
        <v>30</v>
      </c>
      <c r="B39" s="303" t="s">
        <v>378</v>
      </c>
      <c r="C39" s="295" t="s">
        <v>31</v>
      </c>
      <c r="D39" s="81">
        <v>1006</v>
      </c>
      <c r="E39" s="81" t="s">
        <v>241</v>
      </c>
      <c r="F39" s="87">
        <v>1.9</v>
      </c>
      <c r="G39" s="88">
        <v>49.29999999999999</v>
      </c>
      <c r="H39" s="89">
        <v>0.0020833333333333333</v>
      </c>
      <c r="I39" s="296">
        <v>0.054861111111111104</v>
      </c>
      <c r="J39" s="297">
        <v>0.22847222222222205</v>
      </c>
      <c r="K39" s="89">
        <v>0.2874999999999998</v>
      </c>
      <c r="L39" s="89">
        <v>0.3305555555555554</v>
      </c>
      <c r="M39" s="89" t="s">
        <v>241</v>
      </c>
      <c r="N39" s="89">
        <v>0.40555555555555534</v>
      </c>
      <c r="O39" s="89">
        <v>0.47569444444444425</v>
      </c>
      <c r="P39" s="89">
        <v>0.5479166666666665</v>
      </c>
      <c r="Q39" s="89">
        <v>0.6124999999999998</v>
      </c>
      <c r="R39" s="89">
        <v>0.6576388888888887</v>
      </c>
      <c r="S39" s="89">
        <v>0.7270833333333331</v>
      </c>
      <c r="T39" s="296" t="s">
        <v>241</v>
      </c>
      <c r="U39" s="299" t="s">
        <v>241</v>
      </c>
      <c r="V39" s="265" t="s">
        <v>241</v>
      </c>
      <c r="W39" s="80"/>
      <c r="X39" s="284">
        <v>30</v>
      </c>
      <c r="Y39" s="300" t="s">
        <v>376</v>
      </c>
      <c r="Z39" s="295" t="s">
        <v>40</v>
      </c>
      <c r="AA39" s="81">
        <v>38</v>
      </c>
      <c r="AB39" s="81">
        <v>473</v>
      </c>
      <c r="AC39" s="87">
        <v>1.2</v>
      </c>
      <c r="AD39" s="87">
        <v>1.2</v>
      </c>
      <c r="AE39" s="88">
        <v>43.60000000000001</v>
      </c>
      <c r="AF39" s="89">
        <v>0.001388888888888889</v>
      </c>
      <c r="AG39" s="89">
        <v>0.001388888888888889</v>
      </c>
      <c r="AH39" s="296">
        <v>0.05</v>
      </c>
      <c r="AI39" s="297">
        <v>0.30347222222222203</v>
      </c>
      <c r="AJ39" s="89">
        <v>0.3638888888888887</v>
      </c>
      <c r="AK39" s="89">
        <v>0.4041666666666665</v>
      </c>
      <c r="AL39" s="89">
        <v>0.43194444444444435</v>
      </c>
      <c r="AM39" s="89">
        <v>0.48402777777777767</v>
      </c>
      <c r="AN39" s="89"/>
      <c r="AO39" s="89">
        <v>0.5437499999999998</v>
      </c>
      <c r="AP39" s="89">
        <v>0.6263888888888888</v>
      </c>
      <c r="AQ39" s="89">
        <v>0.6923611111111109</v>
      </c>
      <c r="AR39" s="89">
        <v>0.7374999999999998</v>
      </c>
      <c r="AS39" s="89">
        <v>0.8020833333333331</v>
      </c>
      <c r="AT39" s="296">
        <v>0.9145833333333333</v>
      </c>
      <c r="AU39" s="301" t="s">
        <v>241</v>
      </c>
      <c r="AV39" s="302" t="s">
        <v>241</v>
      </c>
    </row>
    <row r="40" spans="1:48" ht="11.25">
      <c r="A40" s="285">
        <v>31</v>
      </c>
      <c r="B40" s="303" t="s">
        <v>379</v>
      </c>
      <c r="C40" s="295" t="s">
        <v>32</v>
      </c>
      <c r="D40" s="276" t="s">
        <v>357</v>
      </c>
      <c r="E40" s="81" t="s">
        <v>241</v>
      </c>
      <c r="F40" s="87">
        <v>0.9</v>
      </c>
      <c r="G40" s="88">
        <v>50.19999999999999</v>
      </c>
      <c r="H40" s="89">
        <v>0.001388888888888889</v>
      </c>
      <c r="I40" s="296">
        <v>0.056249999999999994</v>
      </c>
      <c r="J40" s="297">
        <v>0.22986111111111093</v>
      </c>
      <c r="K40" s="89">
        <v>0.2888888888888887</v>
      </c>
      <c r="L40" s="89">
        <v>0.33194444444444426</v>
      </c>
      <c r="M40" s="89" t="s">
        <v>241</v>
      </c>
      <c r="N40" s="89">
        <v>0.4069444444444442</v>
      </c>
      <c r="O40" s="89">
        <v>0.47708333333333314</v>
      </c>
      <c r="P40" s="89">
        <v>0.5493055555555554</v>
      </c>
      <c r="Q40" s="89">
        <v>0.6138888888888887</v>
      </c>
      <c r="R40" s="89">
        <v>0.6590277777777775</v>
      </c>
      <c r="S40" s="89">
        <v>0.728472222222222</v>
      </c>
      <c r="T40" s="296" t="s">
        <v>241</v>
      </c>
      <c r="U40" s="299" t="s">
        <v>241</v>
      </c>
      <c r="V40" s="265" t="s">
        <v>241</v>
      </c>
      <c r="W40" s="80"/>
      <c r="X40" s="284">
        <v>31</v>
      </c>
      <c r="Y40" s="300" t="s">
        <v>390</v>
      </c>
      <c r="Z40" s="295" t="s">
        <v>40</v>
      </c>
      <c r="AA40" s="81">
        <v>40</v>
      </c>
      <c r="AB40" s="81">
        <v>473</v>
      </c>
      <c r="AC40" s="87">
        <v>2.2</v>
      </c>
      <c r="AD40" s="87">
        <v>2.2</v>
      </c>
      <c r="AE40" s="88">
        <v>45.80000000000001</v>
      </c>
      <c r="AF40" s="89">
        <v>0.0020833333333333333</v>
      </c>
      <c r="AG40" s="89">
        <v>0.0020833333333333333</v>
      </c>
      <c r="AH40" s="296">
        <v>0.052083333333333336</v>
      </c>
      <c r="AI40" s="297">
        <v>0.30555555555555536</v>
      </c>
      <c r="AJ40" s="89">
        <v>0.36597222222222203</v>
      </c>
      <c r="AK40" s="89">
        <v>0.40624999999999983</v>
      </c>
      <c r="AL40" s="89">
        <v>0.4340277777777777</v>
      </c>
      <c r="AM40" s="89">
        <v>0.486111111111111</v>
      </c>
      <c r="AN40" s="89"/>
      <c r="AO40" s="89">
        <v>0.5458333333333332</v>
      </c>
      <c r="AP40" s="89">
        <v>0.6284722222222221</v>
      </c>
      <c r="AQ40" s="89">
        <v>0.6944444444444442</v>
      </c>
      <c r="AR40" s="89">
        <v>0.7395833333333331</v>
      </c>
      <c r="AS40" s="89">
        <v>0.8041666666666665</v>
      </c>
      <c r="AT40" s="296">
        <v>0.9166666666666666</v>
      </c>
      <c r="AU40" s="301" t="s">
        <v>241</v>
      </c>
      <c r="AV40" s="302" t="s">
        <v>241</v>
      </c>
    </row>
    <row r="41" spans="1:48" ht="11.25">
      <c r="A41" s="285">
        <v>32</v>
      </c>
      <c r="B41" s="303" t="s">
        <v>380</v>
      </c>
      <c r="C41" s="295" t="s">
        <v>32</v>
      </c>
      <c r="D41" s="276" t="s">
        <v>358</v>
      </c>
      <c r="E41" s="81" t="s">
        <v>241</v>
      </c>
      <c r="F41" s="87">
        <v>1.4</v>
      </c>
      <c r="G41" s="88">
        <v>51.59999999999999</v>
      </c>
      <c r="H41" s="89">
        <v>0.0020833333333333333</v>
      </c>
      <c r="I41" s="296">
        <v>0.05833333333333333</v>
      </c>
      <c r="J41" s="297">
        <v>0.23194444444444426</v>
      </c>
      <c r="K41" s="89">
        <v>0.290972222222222</v>
      </c>
      <c r="L41" s="89">
        <v>0.3340277777777776</v>
      </c>
      <c r="M41" s="89" t="s">
        <v>241</v>
      </c>
      <c r="N41" s="89">
        <v>0.40902777777777755</v>
      </c>
      <c r="O41" s="89">
        <v>0.47916666666666646</v>
      </c>
      <c r="P41" s="89">
        <v>0.5513888888888887</v>
      </c>
      <c r="Q41" s="89">
        <v>0.615972222222222</v>
      </c>
      <c r="R41" s="89">
        <v>0.6611111111111109</v>
      </c>
      <c r="S41" s="89">
        <v>0.7305555555555553</v>
      </c>
      <c r="T41" s="296" t="s">
        <v>241</v>
      </c>
      <c r="U41" s="299" t="s">
        <v>241</v>
      </c>
      <c r="V41" s="265" t="s">
        <v>241</v>
      </c>
      <c r="W41" s="80"/>
      <c r="X41" s="284">
        <v>32</v>
      </c>
      <c r="Y41" s="300" t="s">
        <v>374</v>
      </c>
      <c r="Z41" s="295" t="s">
        <v>40</v>
      </c>
      <c r="AA41" s="81">
        <v>42</v>
      </c>
      <c r="AB41" s="81">
        <v>473</v>
      </c>
      <c r="AC41" s="87">
        <v>0.9</v>
      </c>
      <c r="AD41" s="87">
        <v>0.9</v>
      </c>
      <c r="AE41" s="88">
        <v>46.70000000000001</v>
      </c>
      <c r="AF41" s="89">
        <v>0.001388888888888889</v>
      </c>
      <c r="AG41" s="89">
        <v>0.001388888888888889</v>
      </c>
      <c r="AH41" s="296">
        <v>0.05347222222222223</v>
      </c>
      <c r="AI41" s="297">
        <v>0.30694444444444424</v>
      </c>
      <c r="AJ41" s="89">
        <v>0.3673611111111109</v>
      </c>
      <c r="AK41" s="89">
        <v>0.4076388888888887</v>
      </c>
      <c r="AL41" s="89">
        <v>0.43541666666666656</v>
      </c>
      <c r="AM41" s="89">
        <v>0.4874999999999999</v>
      </c>
      <c r="AN41" s="89"/>
      <c r="AO41" s="89">
        <v>0.547222222222222</v>
      </c>
      <c r="AP41" s="89">
        <v>0.629861111111111</v>
      </c>
      <c r="AQ41" s="89">
        <v>0.6958333333333331</v>
      </c>
      <c r="AR41" s="89">
        <v>0.740972222222222</v>
      </c>
      <c r="AS41" s="89">
        <v>0.8055555555555554</v>
      </c>
      <c r="AT41" s="296">
        <v>0.9180555555555555</v>
      </c>
      <c r="AU41" s="301" t="s">
        <v>241</v>
      </c>
      <c r="AV41" s="302" t="s">
        <v>241</v>
      </c>
    </row>
    <row r="42" spans="1:48" ht="11.25">
      <c r="A42" s="285">
        <v>33</v>
      </c>
      <c r="B42" s="304" t="s">
        <v>395</v>
      </c>
      <c r="C42" s="295" t="s">
        <v>31</v>
      </c>
      <c r="D42" s="276" t="s">
        <v>359</v>
      </c>
      <c r="E42" s="81" t="s">
        <v>241</v>
      </c>
      <c r="F42" s="87">
        <v>0.5</v>
      </c>
      <c r="G42" s="88">
        <v>52.09999999999999</v>
      </c>
      <c r="H42" s="89">
        <v>0.001388888888888889</v>
      </c>
      <c r="I42" s="296">
        <v>0.05972222222222222</v>
      </c>
      <c r="J42" s="297">
        <v>0.23333333333333314</v>
      </c>
      <c r="K42" s="89">
        <v>0.2923611111111109</v>
      </c>
      <c r="L42" s="89">
        <v>0.3354166666666665</v>
      </c>
      <c r="M42" s="89" t="s">
        <v>241</v>
      </c>
      <c r="N42" s="89">
        <v>0.41041666666666643</v>
      </c>
      <c r="O42" s="89">
        <v>0.48055555555555535</v>
      </c>
      <c r="P42" s="89">
        <v>0.5527777777777776</v>
      </c>
      <c r="Q42" s="89">
        <v>0.6173611111111109</v>
      </c>
      <c r="R42" s="89">
        <v>0.6624999999999998</v>
      </c>
      <c r="S42" s="89">
        <v>0.7319444444444442</v>
      </c>
      <c r="T42" s="296" t="s">
        <v>241</v>
      </c>
      <c r="U42" s="299" t="s">
        <v>241</v>
      </c>
      <c r="V42" s="265" t="s">
        <v>241</v>
      </c>
      <c r="W42" s="80"/>
      <c r="X42" s="284">
        <v>33</v>
      </c>
      <c r="Y42" s="300" t="s">
        <v>391</v>
      </c>
      <c r="Z42" s="295" t="s">
        <v>40</v>
      </c>
      <c r="AA42" s="81">
        <v>44</v>
      </c>
      <c r="AB42" s="81">
        <v>473</v>
      </c>
      <c r="AC42" s="87">
        <v>1.7</v>
      </c>
      <c r="AD42" s="87">
        <v>1.7</v>
      </c>
      <c r="AE42" s="88">
        <v>48.40000000000001</v>
      </c>
      <c r="AF42" s="89">
        <v>0.0020833333333333333</v>
      </c>
      <c r="AG42" s="89">
        <v>0.0020833333333333333</v>
      </c>
      <c r="AH42" s="296">
        <v>0.05555555555555556</v>
      </c>
      <c r="AI42" s="297">
        <v>0.30902777777777757</v>
      </c>
      <c r="AJ42" s="89">
        <v>0.36944444444444424</v>
      </c>
      <c r="AK42" s="89">
        <v>0.40972222222222204</v>
      </c>
      <c r="AL42" s="89">
        <v>0.4374999999999999</v>
      </c>
      <c r="AM42" s="89">
        <v>0.4895833333333332</v>
      </c>
      <c r="AN42" s="89"/>
      <c r="AO42" s="89">
        <v>0.5493055555555554</v>
      </c>
      <c r="AP42" s="89">
        <v>0.6319444444444443</v>
      </c>
      <c r="AQ42" s="89">
        <v>0.6979166666666664</v>
      </c>
      <c r="AR42" s="89">
        <v>0.7430555555555554</v>
      </c>
      <c r="AS42" s="89">
        <v>0.8076388888888887</v>
      </c>
      <c r="AT42" s="296">
        <v>0.9201388888888888</v>
      </c>
      <c r="AU42" s="301" t="s">
        <v>241</v>
      </c>
      <c r="AV42" s="302" t="s">
        <v>241</v>
      </c>
    </row>
    <row r="43" spans="1:48" ht="11.25">
      <c r="A43" s="285">
        <v>34</v>
      </c>
      <c r="B43" s="303" t="s">
        <v>381</v>
      </c>
      <c r="C43" s="295" t="s">
        <v>31</v>
      </c>
      <c r="D43" s="276" t="s">
        <v>360</v>
      </c>
      <c r="E43" s="81" t="s">
        <v>241</v>
      </c>
      <c r="F43" s="87">
        <v>2</v>
      </c>
      <c r="G43" s="88">
        <v>54.09999999999999</v>
      </c>
      <c r="H43" s="89">
        <v>0.002777777777777778</v>
      </c>
      <c r="I43" s="296">
        <v>0.06249999999999999</v>
      </c>
      <c r="J43" s="297">
        <v>0.2361111111111109</v>
      </c>
      <c r="K43" s="89">
        <v>0.2951388888888887</v>
      </c>
      <c r="L43" s="89">
        <v>0.33819444444444424</v>
      </c>
      <c r="M43" s="89" t="s">
        <v>241</v>
      </c>
      <c r="N43" s="89">
        <v>0.4131944444444442</v>
      </c>
      <c r="O43" s="89">
        <v>0.4833333333333331</v>
      </c>
      <c r="P43" s="89">
        <v>0.5555555555555554</v>
      </c>
      <c r="Q43" s="89">
        <v>0.6201388888888887</v>
      </c>
      <c r="R43" s="89">
        <v>0.6652777777777775</v>
      </c>
      <c r="S43" s="89">
        <v>0.7347222222222219</v>
      </c>
      <c r="T43" s="296" t="s">
        <v>241</v>
      </c>
      <c r="U43" s="299" t="s">
        <v>241</v>
      </c>
      <c r="V43" s="265" t="s">
        <v>241</v>
      </c>
      <c r="W43" s="80"/>
      <c r="X43" s="284">
        <v>34</v>
      </c>
      <c r="Y43" s="300" t="s">
        <v>392</v>
      </c>
      <c r="Z43" s="295" t="s">
        <v>40</v>
      </c>
      <c r="AA43" s="81">
        <v>46</v>
      </c>
      <c r="AB43" s="81">
        <v>473</v>
      </c>
      <c r="AC43" s="87">
        <v>1.7</v>
      </c>
      <c r="AD43" s="87">
        <v>1.7</v>
      </c>
      <c r="AE43" s="88">
        <v>50.100000000000016</v>
      </c>
      <c r="AF43" s="89">
        <v>0.0020833333333333333</v>
      </c>
      <c r="AG43" s="89">
        <v>0.0020833333333333333</v>
      </c>
      <c r="AH43" s="296">
        <v>0.05763888888888889</v>
      </c>
      <c r="AI43" s="297">
        <v>0.3111111111111109</v>
      </c>
      <c r="AJ43" s="89">
        <v>0.37152777777777757</v>
      </c>
      <c r="AK43" s="89">
        <v>0.41180555555555537</v>
      </c>
      <c r="AL43" s="89">
        <v>0.4395833333333332</v>
      </c>
      <c r="AM43" s="89">
        <v>0.49166666666666653</v>
      </c>
      <c r="AN43" s="89"/>
      <c r="AO43" s="89">
        <v>0.5513888888888887</v>
      </c>
      <c r="AP43" s="89">
        <v>0.6340277777777776</v>
      </c>
      <c r="AQ43" s="89">
        <v>0.6999999999999997</v>
      </c>
      <c r="AR43" s="89">
        <v>0.7451388888888887</v>
      </c>
      <c r="AS43" s="89">
        <v>0.809722222222222</v>
      </c>
      <c r="AT43" s="296">
        <v>0.9222222222222222</v>
      </c>
      <c r="AU43" s="301" t="s">
        <v>241</v>
      </c>
      <c r="AV43" s="302" t="s">
        <v>241</v>
      </c>
    </row>
    <row r="44" spans="1:48" ht="11.25">
      <c r="A44" s="285">
        <v>35</v>
      </c>
      <c r="B44" s="303" t="s">
        <v>382</v>
      </c>
      <c r="C44" s="295" t="s">
        <v>31</v>
      </c>
      <c r="D44" s="81">
        <v>1458</v>
      </c>
      <c r="E44" s="81" t="s">
        <v>241</v>
      </c>
      <c r="F44" s="87">
        <v>0.6</v>
      </c>
      <c r="G44" s="88">
        <v>54.69999999999999</v>
      </c>
      <c r="H44" s="89">
        <v>0.001388888888888889</v>
      </c>
      <c r="I44" s="296">
        <v>0.06388888888888888</v>
      </c>
      <c r="J44" s="297">
        <v>0.2374999999999998</v>
      </c>
      <c r="K44" s="89">
        <v>0.29652777777777756</v>
      </c>
      <c r="L44" s="89">
        <v>0.3395833333333331</v>
      </c>
      <c r="M44" s="89" t="s">
        <v>241</v>
      </c>
      <c r="N44" s="89">
        <v>0.4145833333333331</v>
      </c>
      <c r="O44" s="89">
        <v>0.484722222222222</v>
      </c>
      <c r="P44" s="89">
        <v>0.5569444444444442</v>
      </c>
      <c r="Q44" s="89">
        <v>0.6215277777777776</v>
      </c>
      <c r="R44" s="89">
        <v>0.6666666666666664</v>
      </c>
      <c r="S44" s="89">
        <v>0.7361111111111108</v>
      </c>
      <c r="T44" s="296" t="s">
        <v>241</v>
      </c>
      <c r="U44" s="299" t="s">
        <v>241</v>
      </c>
      <c r="V44" s="265" t="s">
        <v>241</v>
      </c>
      <c r="W44" s="80"/>
      <c r="X44" s="284">
        <v>35</v>
      </c>
      <c r="Y44" s="300" t="s">
        <v>371</v>
      </c>
      <c r="Z44" s="295" t="s">
        <v>202</v>
      </c>
      <c r="AA44" s="276" t="s">
        <v>347</v>
      </c>
      <c r="AB44" s="276" t="s">
        <v>241</v>
      </c>
      <c r="AC44" s="87">
        <v>3.2</v>
      </c>
      <c r="AD44" s="87">
        <v>3.2</v>
      </c>
      <c r="AE44" s="88">
        <v>53.30000000000002</v>
      </c>
      <c r="AF44" s="89">
        <v>0.003472222222222222</v>
      </c>
      <c r="AG44" s="89">
        <v>0.003472222222222222</v>
      </c>
      <c r="AH44" s="296">
        <v>0.061111111111111116</v>
      </c>
      <c r="AI44" s="297">
        <v>0.3145833333333331</v>
      </c>
      <c r="AJ44" s="89">
        <v>0.3749999999999998</v>
      </c>
      <c r="AK44" s="89">
        <v>0.4152777777777776</v>
      </c>
      <c r="AL44" s="89">
        <v>0.4430555555555554</v>
      </c>
      <c r="AM44" s="89">
        <v>0.49513888888888874</v>
      </c>
      <c r="AN44" s="89"/>
      <c r="AO44" s="89">
        <v>0.5548611111111109</v>
      </c>
      <c r="AP44" s="89">
        <v>0.6374999999999998</v>
      </c>
      <c r="AQ44" s="89">
        <v>0.7034722222222219</v>
      </c>
      <c r="AR44" s="89">
        <v>0.7486111111111109</v>
      </c>
      <c r="AS44" s="89">
        <v>0.8131944444444442</v>
      </c>
      <c r="AT44" s="296">
        <v>0.9256944444444444</v>
      </c>
      <c r="AU44" s="301">
        <v>38.400000000000006</v>
      </c>
      <c r="AV44" s="302">
        <v>38.400000000000006</v>
      </c>
    </row>
    <row r="45" spans="1:48" ht="12" thickBot="1">
      <c r="A45" s="285">
        <v>36</v>
      </c>
      <c r="B45" s="305" t="s">
        <v>383</v>
      </c>
      <c r="C45" s="306" t="s">
        <v>31</v>
      </c>
      <c r="D45" s="307">
        <v>1599</v>
      </c>
      <c r="E45" s="307" t="s">
        <v>241</v>
      </c>
      <c r="F45" s="308">
        <v>1.5</v>
      </c>
      <c r="G45" s="309">
        <v>56.19999999999999</v>
      </c>
      <c r="H45" s="310">
        <v>0.0020833333333333333</v>
      </c>
      <c r="I45" s="311">
        <v>0.06597222222222222</v>
      </c>
      <c r="J45" s="312">
        <v>0.23958333333333312</v>
      </c>
      <c r="K45" s="310">
        <v>0.2986111111111109</v>
      </c>
      <c r="L45" s="310">
        <v>0.34166666666666645</v>
      </c>
      <c r="M45" s="310" t="s">
        <v>241</v>
      </c>
      <c r="N45" s="310">
        <v>0.4166666666666664</v>
      </c>
      <c r="O45" s="310">
        <v>0.4868055555555553</v>
      </c>
      <c r="P45" s="310">
        <v>0.5590277777777776</v>
      </c>
      <c r="Q45" s="310">
        <v>0.6236111111111109</v>
      </c>
      <c r="R45" s="310">
        <v>0.6687499999999997</v>
      </c>
      <c r="S45" s="310">
        <v>0.7381944444444442</v>
      </c>
      <c r="T45" s="311" t="s">
        <v>241</v>
      </c>
      <c r="U45" s="313" t="s">
        <v>241</v>
      </c>
      <c r="V45" s="265">
        <v>23.25</v>
      </c>
      <c r="W45" s="80"/>
      <c r="X45" s="284">
        <v>36</v>
      </c>
      <c r="Y45" s="300" t="s">
        <v>370</v>
      </c>
      <c r="Z45" s="295" t="s">
        <v>202</v>
      </c>
      <c r="AA45" s="276" t="s">
        <v>347</v>
      </c>
      <c r="AB45" s="276" t="s">
        <v>241</v>
      </c>
      <c r="AC45" s="87">
        <v>1.3</v>
      </c>
      <c r="AD45" s="87">
        <v>1.3</v>
      </c>
      <c r="AE45" s="88">
        <v>54.600000000000016</v>
      </c>
      <c r="AF45" s="89">
        <v>0.0020833333333333333</v>
      </c>
      <c r="AG45" s="89">
        <v>0.0020833333333333333</v>
      </c>
      <c r="AH45" s="296">
        <v>0.06319444444444446</v>
      </c>
      <c r="AI45" s="297">
        <v>0.31666666666666643</v>
      </c>
      <c r="AJ45" s="89">
        <v>0.3770833333333331</v>
      </c>
      <c r="AK45" s="89">
        <v>0.4173611111111109</v>
      </c>
      <c r="AL45" s="89">
        <v>0.44513888888888875</v>
      </c>
      <c r="AM45" s="89">
        <v>0.49722222222222207</v>
      </c>
      <c r="AN45" s="89"/>
      <c r="AO45" s="89">
        <v>0.5569444444444442</v>
      </c>
      <c r="AP45" s="89">
        <v>0.6395833333333332</v>
      </c>
      <c r="AQ45" s="89">
        <v>0.7055555555555553</v>
      </c>
      <c r="AR45" s="89">
        <v>0.7506944444444442</v>
      </c>
      <c r="AS45" s="89">
        <v>0.8152777777777775</v>
      </c>
      <c r="AT45" s="296">
        <v>0.9277777777777777</v>
      </c>
      <c r="AU45" s="301" t="s">
        <v>241</v>
      </c>
      <c r="AV45" s="302" t="s">
        <v>241</v>
      </c>
    </row>
    <row r="46" spans="2:48" ht="11.25">
      <c r="B46" s="80"/>
      <c r="C46" s="93"/>
      <c r="D46" s="93"/>
      <c r="E46" s="93"/>
      <c r="F46" s="94"/>
      <c r="G46" s="95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7"/>
      <c r="V46" s="91" t="s">
        <v>241</v>
      </c>
      <c r="W46" s="80"/>
      <c r="X46" s="284">
        <v>37</v>
      </c>
      <c r="Y46" s="300" t="s">
        <v>369</v>
      </c>
      <c r="Z46" s="295" t="s">
        <v>202</v>
      </c>
      <c r="AA46" s="276" t="s">
        <v>347</v>
      </c>
      <c r="AB46" s="276" t="s">
        <v>241</v>
      </c>
      <c r="AC46" s="87">
        <v>0.5</v>
      </c>
      <c r="AD46" s="87">
        <v>0.5</v>
      </c>
      <c r="AE46" s="88">
        <v>55.100000000000016</v>
      </c>
      <c r="AF46" s="89">
        <v>0.0006944444444444445</v>
      </c>
      <c r="AG46" s="89">
        <v>0.0006944444444444445</v>
      </c>
      <c r="AH46" s="296">
        <v>0.0638888888888889</v>
      </c>
      <c r="AI46" s="297">
        <v>0.31736111111111087</v>
      </c>
      <c r="AJ46" s="89">
        <v>0.37777777777777755</v>
      </c>
      <c r="AK46" s="89">
        <v>0.41805555555555535</v>
      </c>
      <c r="AL46" s="89">
        <v>0.4458333333333332</v>
      </c>
      <c r="AM46" s="89">
        <v>0.4979166666666665</v>
      </c>
      <c r="AN46" s="89"/>
      <c r="AO46" s="89">
        <v>0.5576388888888887</v>
      </c>
      <c r="AP46" s="89">
        <v>0.6402777777777776</v>
      </c>
      <c r="AQ46" s="89">
        <v>0.7062499999999997</v>
      </c>
      <c r="AR46" s="89">
        <v>0.7513888888888887</v>
      </c>
      <c r="AS46" s="89">
        <v>0.815972222222222</v>
      </c>
      <c r="AT46" s="296">
        <v>0.9284722222222221</v>
      </c>
      <c r="AU46" s="301" t="s">
        <v>241</v>
      </c>
      <c r="AV46" s="302" t="s">
        <v>241</v>
      </c>
    </row>
    <row r="47" spans="2:48" ht="11.25">
      <c r="B47" s="80"/>
      <c r="C47" s="93"/>
      <c r="D47" s="93"/>
      <c r="E47" s="93"/>
      <c r="F47" s="94"/>
      <c r="G47" s="95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7"/>
      <c r="V47" s="97"/>
      <c r="W47" s="80"/>
      <c r="X47" s="284">
        <v>38</v>
      </c>
      <c r="Y47" s="300" t="s">
        <v>393</v>
      </c>
      <c r="Z47" s="295" t="s">
        <v>202</v>
      </c>
      <c r="AA47" s="276" t="s">
        <v>347</v>
      </c>
      <c r="AB47" s="276" t="s">
        <v>241</v>
      </c>
      <c r="AC47" s="87">
        <v>0.3</v>
      </c>
      <c r="AD47" s="87">
        <v>0.3</v>
      </c>
      <c r="AE47" s="88">
        <v>55.40000000000001</v>
      </c>
      <c r="AF47" s="89">
        <v>0.0006944444444444445</v>
      </c>
      <c r="AG47" s="89">
        <v>0.0006944444444444445</v>
      </c>
      <c r="AH47" s="296">
        <v>0.06458333333333334</v>
      </c>
      <c r="AI47" s="297">
        <v>0.3180555555555553</v>
      </c>
      <c r="AJ47" s="89">
        <v>0.378472222222222</v>
      </c>
      <c r="AK47" s="89">
        <v>0.4187499999999998</v>
      </c>
      <c r="AL47" s="89">
        <v>0.44652777777777763</v>
      </c>
      <c r="AM47" s="89">
        <v>0.49861111111111095</v>
      </c>
      <c r="AN47" s="89"/>
      <c r="AO47" s="89">
        <v>0.5583333333333331</v>
      </c>
      <c r="AP47" s="89">
        <v>0.640972222222222</v>
      </c>
      <c r="AQ47" s="89">
        <v>0.7069444444444442</v>
      </c>
      <c r="AR47" s="89">
        <v>0.7520833333333331</v>
      </c>
      <c r="AS47" s="89">
        <v>0.8166666666666664</v>
      </c>
      <c r="AT47" s="296">
        <v>0.9291666666666666</v>
      </c>
      <c r="AU47" s="301" t="s">
        <v>241</v>
      </c>
      <c r="AV47" s="302" t="s">
        <v>241</v>
      </c>
    </row>
    <row r="48" spans="22:48" ht="12" thickBot="1">
      <c r="V48" s="97"/>
      <c r="W48" s="80"/>
      <c r="X48" s="314">
        <v>39</v>
      </c>
      <c r="Y48" s="315" t="s">
        <v>342</v>
      </c>
      <c r="Z48" s="306" t="s">
        <v>258</v>
      </c>
      <c r="AA48" s="316" t="s">
        <v>241</v>
      </c>
      <c r="AB48" s="316" t="s">
        <v>241</v>
      </c>
      <c r="AC48" s="308">
        <v>0.8</v>
      </c>
      <c r="AD48" s="308">
        <v>0.8</v>
      </c>
      <c r="AE48" s="309">
        <v>56.20000000000001</v>
      </c>
      <c r="AF48" s="310">
        <v>0.001388888888888889</v>
      </c>
      <c r="AG48" s="310">
        <v>0.001388888888888889</v>
      </c>
      <c r="AH48" s="311">
        <v>0.06597222222222222</v>
      </c>
      <c r="AI48" s="312">
        <v>0.3194444444444442</v>
      </c>
      <c r="AJ48" s="310">
        <v>0.37986111111111087</v>
      </c>
      <c r="AK48" s="310">
        <v>0.4201388888888887</v>
      </c>
      <c r="AL48" s="310">
        <v>0.4479166666666665</v>
      </c>
      <c r="AM48" s="310">
        <v>0.49999999999999983</v>
      </c>
      <c r="AN48" s="310"/>
      <c r="AO48" s="310">
        <v>0.559722222222222</v>
      </c>
      <c r="AP48" s="310">
        <v>0.6423611111111109</v>
      </c>
      <c r="AQ48" s="310">
        <v>0.708333333333333</v>
      </c>
      <c r="AR48" s="310">
        <v>0.753472222222222</v>
      </c>
      <c r="AS48" s="310">
        <v>0.8180555555555553</v>
      </c>
      <c r="AT48" s="311">
        <v>0.9305555555555555</v>
      </c>
      <c r="AU48" s="317" t="s">
        <v>241</v>
      </c>
      <c r="AV48" s="318" t="s">
        <v>241</v>
      </c>
    </row>
    <row r="49" spans="22:48" ht="11.25">
      <c r="V49" s="97"/>
      <c r="W49" s="80"/>
      <c r="X49" s="269"/>
      <c r="Y49" s="275"/>
      <c r="Z49" s="93"/>
      <c r="AA49" s="93"/>
      <c r="AB49" s="93"/>
      <c r="AC49" s="94"/>
      <c r="AD49" s="94"/>
      <c r="AE49" s="95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270"/>
      <c r="AV49" s="270"/>
    </row>
    <row r="50" spans="2:27" ht="10.5">
      <c r="B50" s="78" t="s">
        <v>34</v>
      </c>
      <c r="X50" s="78" t="s">
        <v>34</v>
      </c>
      <c r="Y50" s="79"/>
      <c r="Z50" s="79"/>
      <c r="AA50" s="79"/>
    </row>
    <row r="51" spans="24:27" ht="6" customHeight="1">
      <c r="X51" s="78"/>
      <c r="Y51" s="79"/>
      <c r="Z51" s="79"/>
      <c r="AA51" s="79"/>
    </row>
    <row r="52" spans="2:27" ht="10.5">
      <c r="B52" s="78" t="s">
        <v>0</v>
      </c>
      <c r="X52" s="78" t="s">
        <v>0</v>
      </c>
      <c r="Y52" s="79"/>
      <c r="Z52" s="79"/>
      <c r="AA52" s="79"/>
    </row>
    <row r="53" spans="2:40" ht="10.5">
      <c r="B53" s="78" t="s">
        <v>90</v>
      </c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X53" s="78" t="s">
        <v>90</v>
      </c>
      <c r="Y53" s="79"/>
      <c r="Z53" s="79"/>
      <c r="AA53" s="79"/>
      <c r="AF53" s="98"/>
      <c r="AG53" s="98"/>
      <c r="AH53" s="98"/>
      <c r="AI53" s="98"/>
      <c r="AJ53" s="98"/>
      <c r="AK53" s="98"/>
      <c r="AL53" s="98"/>
      <c r="AM53" s="98"/>
      <c r="AN53" s="98"/>
    </row>
    <row r="54" spans="2:40" ht="10.5">
      <c r="B54" s="78" t="s">
        <v>337</v>
      </c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X54" s="78" t="s">
        <v>337</v>
      </c>
      <c r="Y54" s="79"/>
      <c r="Z54" s="79"/>
      <c r="AA54" s="79"/>
      <c r="AF54" s="98"/>
      <c r="AG54" s="98"/>
      <c r="AH54" s="98"/>
      <c r="AI54" s="98"/>
      <c r="AJ54" s="98"/>
      <c r="AK54" s="98"/>
      <c r="AL54" s="98"/>
      <c r="AM54" s="98"/>
      <c r="AN54" s="98"/>
    </row>
    <row r="55" spans="2:30" ht="10.5">
      <c r="B55" s="78" t="s">
        <v>343</v>
      </c>
      <c r="G55" s="99"/>
      <c r="H55" s="99"/>
      <c r="X55" s="78" t="s">
        <v>343</v>
      </c>
      <c r="Y55" s="79"/>
      <c r="Z55" s="79"/>
      <c r="AA55" s="79"/>
      <c r="AC55" s="99"/>
      <c r="AD55" s="99"/>
    </row>
    <row r="56" spans="2:40" ht="10.5">
      <c r="B56" s="336" t="s">
        <v>271</v>
      </c>
      <c r="C56" s="336"/>
      <c r="D56" s="336"/>
      <c r="E56" s="336"/>
      <c r="F56" s="336"/>
      <c r="G56" s="336"/>
      <c r="H56" s="336"/>
      <c r="I56" s="336"/>
      <c r="J56" s="336"/>
      <c r="K56" s="336"/>
      <c r="L56" s="336"/>
      <c r="M56" s="336"/>
      <c r="N56" s="336"/>
      <c r="O56" s="336"/>
      <c r="P56" s="336"/>
      <c r="Q56" s="336"/>
      <c r="R56" s="336"/>
      <c r="W56" s="80"/>
      <c r="X56" s="336" t="s">
        <v>271</v>
      </c>
      <c r="Y56" s="336"/>
      <c r="Z56" s="336"/>
      <c r="AA56" s="336"/>
      <c r="AB56" s="336"/>
      <c r="AC56" s="336"/>
      <c r="AD56" s="336"/>
      <c r="AE56" s="336"/>
      <c r="AF56" s="336"/>
      <c r="AG56" s="336"/>
      <c r="AH56" s="336"/>
      <c r="AI56" s="336"/>
      <c r="AJ56" s="336"/>
      <c r="AK56" s="336"/>
      <c r="AL56" s="336"/>
      <c r="AM56" s="336"/>
      <c r="AN56" s="336"/>
    </row>
    <row r="57" spans="23:24" ht="10.5">
      <c r="W57" s="80"/>
      <c r="X57" s="269"/>
    </row>
    <row r="58" spans="23:24" ht="5.25" customHeight="1">
      <c r="W58" s="80"/>
      <c r="X58" s="269"/>
    </row>
  </sheetData>
  <sheetProtection/>
  <mergeCells count="27">
    <mergeCell ref="Z3:AK3"/>
    <mergeCell ref="C5:G5"/>
    <mergeCell ref="Z5:AD5"/>
    <mergeCell ref="A7:A9"/>
    <mergeCell ref="C7:C9"/>
    <mergeCell ref="D7:D9"/>
    <mergeCell ref="E7:E9"/>
    <mergeCell ref="F7:F9"/>
    <mergeCell ref="G7:G9"/>
    <mergeCell ref="H7:H9"/>
    <mergeCell ref="AG7:AG9"/>
    <mergeCell ref="I7:I9"/>
    <mergeCell ref="U7:U9"/>
    <mergeCell ref="V7:V9"/>
    <mergeCell ref="X7:X9"/>
    <mergeCell ref="Z7:Z9"/>
    <mergeCell ref="AA7:AA9"/>
    <mergeCell ref="AH7:AH9"/>
    <mergeCell ref="AU7:AU9"/>
    <mergeCell ref="AV7:AV9"/>
    <mergeCell ref="B56:R56"/>
    <mergeCell ref="X56:AN56"/>
    <mergeCell ref="AB7:AB9"/>
    <mergeCell ref="AC7:AC9"/>
    <mergeCell ref="AD7:AD9"/>
    <mergeCell ref="AE7:AE9"/>
    <mergeCell ref="AF7:AF9"/>
  </mergeCells>
  <printOptions/>
  <pageMargins left="0.7" right="0.7" top="0.75" bottom="0.75" header="0.3" footer="0.3"/>
  <pageSetup fitToHeight="1" fitToWidth="1" horizontalDpi="600" verticalDpi="600" orientation="landscape" paperSize="9" scale="3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3"/>
  <sheetViews>
    <sheetView zoomScalePageLayoutView="0" workbookViewId="0" topLeftCell="A12">
      <selection activeCell="U33" sqref="U33"/>
    </sheetView>
  </sheetViews>
  <sheetFormatPr defaultColWidth="9.140625" defaultRowHeight="12.75"/>
  <cols>
    <col min="1" max="1" width="44.421875" style="78" customWidth="1"/>
    <col min="2" max="2" width="6.00390625" style="79" customWidth="1"/>
    <col min="3" max="5" width="5.7109375" style="78" customWidth="1"/>
    <col min="6" max="6" width="6.00390625" style="78" customWidth="1"/>
    <col min="7" max="19" width="5.57421875" style="78" customWidth="1"/>
    <col min="20" max="20" width="5.57421875" style="78" hidden="1" customWidth="1"/>
    <col min="21" max="21" width="5.7109375" style="79" customWidth="1"/>
    <col min="22" max="22" width="5.7109375" style="79" hidden="1" customWidth="1"/>
    <col min="23" max="23" width="0.9921875" style="78" customWidth="1"/>
    <col min="24" max="24" width="43.57421875" style="78" customWidth="1"/>
    <col min="25" max="25" width="4.8515625" style="78" customWidth="1"/>
    <col min="26" max="26" width="6.421875" style="78" customWidth="1"/>
    <col min="27" max="27" width="6.8515625" style="78" customWidth="1"/>
    <col min="28" max="29" width="6.421875" style="78" customWidth="1"/>
    <col min="30" max="30" width="7.00390625" style="78" customWidth="1"/>
    <col min="31" max="31" width="6.421875" style="78" customWidth="1"/>
    <col min="32" max="44" width="6.00390625" style="78" customWidth="1"/>
    <col min="45" max="45" width="6.00390625" style="78" hidden="1" customWidth="1"/>
    <col min="46" max="46" width="5.140625" style="78" customWidth="1"/>
    <col min="47" max="47" width="5.57421875" style="78" customWidth="1"/>
    <col min="48" max="16384" width="9.140625" style="78" customWidth="1"/>
  </cols>
  <sheetData>
    <row r="1" spans="1:23" s="100" customFormat="1" ht="10.5">
      <c r="A1" s="100" t="s">
        <v>14</v>
      </c>
      <c r="B1" s="101"/>
      <c r="U1" s="101"/>
      <c r="V1" s="101"/>
      <c r="W1" s="102"/>
    </row>
    <row r="2" spans="1:23" s="100" customFormat="1" ht="10.5">
      <c r="A2" s="100" t="s">
        <v>89</v>
      </c>
      <c r="B2" s="342" t="s">
        <v>205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109"/>
      <c r="N2" s="109"/>
      <c r="O2" s="101"/>
      <c r="P2" s="101"/>
      <c r="W2" s="102"/>
    </row>
    <row r="3" spans="1:23" s="100" customFormat="1" ht="10.5">
      <c r="A3" s="100" t="s">
        <v>15</v>
      </c>
      <c r="B3" s="100" t="s">
        <v>17</v>
      </c>
      <c r="C3" s="100" t="s">
        <v>201</v>
      </c>
      <c r="U3" s="101"/>
      <c r="V3" s="101"/>
      <c r="W3" s="102"/>
    </row>
    <row r="4" spans="1:39" s="100" customFormat="1" ht="10.5">
      <c r="A4" s="100" t="s">
        <v>16</v>
      </c>
      <c r="C4" s="342" t="s">
        <v>273</v>
      </c>
      <c r="D4" s="342"/>
      <c r="U4" s="101"/>
      <c r="V4" s="101"/>
      <c r="W4" s="102"/>
      <c r="AM4" s="251"/>
    </row>
    <row r="5" ht="10.5">
      <c r="W5" s="80"/>
    </row>
    <row r="6" spans="1:47" s="79" customFormat="1" ht="9" customHeight="1">
      <c r="A6" s="58" t="s">
        <v>19</v>
      </c>
      <c r="B6" s="343" t="s">
        <v>33</v>
      </c>
      <c r="C6" s="343" t="s">
        <v>207</v>
      </c>
      <c r="D6" s="343" t="s">
        <v>21</v>
      </c>
      <c r="E6" s="343" t="s">
        <v>22</v>
      </c>
      <c r="F6" s="343" t="s">
        <v>23</v>
      </c>
      <c r="G6" s="244" t="s">
        <v>1</v>
      </c>
      <c r="H6" s="244"/>
      <c r="I6" s="244" t="s">
        <v>310</v>
      </c>
      <c r="J6" s="244" t="s">
        <v>310</v>
      </c>
      <c r="K6" s="244"/>
      <c r="L6" s="244" t="s">
        <v>310</v>
      </c>
      <c r="M6" s="244"/>
      <c r="N6" s="244" t="s">
        <v>310</v>
      </c>
      <c r="O6" s="244" t="s">
        <v>310</v>
      </c>
      <c r="P6" s="244"/>
      <c r="Q6" s="244" t="s">
        <v>310</v>
      </c>
      <c r="R6" s="244" t="s">
        <v>1</v>
      </c>
      <c r="S6" s="244" t="s">
        <v>1</v>
      </c>
      <c r="T6" s="245"/>
      <c r="U6" s="343" t="s">
        <v>217</v>
      </c>
      <c r="V6" s="337" t="s">
        <v>210</v>
      </c>
      <c r="W6" s="93"/>
      <c r="X6" s="81" t="s">
        <v>19</v>
      </c>
      <c r="Y6" s="338" t="s">
        <v>33</v>
      </c>
      <c r="Z6" s="338" t="s">
        <v>207</v>
      </c>
      <c r="AA6" s="338" t="s">
        <v>275</v>
      </c>
      <c r="AB6" s="338" t="s">
        <v>21</v>
      </c>
      <c r="AC6" s="338" t="s">
        <v>22</v>
      </c>
      <c r="AD6" s="338" t="s">
        <v>313</v>
      </c>
      <c r="AE6" s="338" t="s">
        <v>23</v>
      </c>
      <c r="AF6" s="244" t="s">
        <v>1</v>
      </c>
      <c r="AG6" s="244"/>
      <c r="AH6" s="244" t="s">
        <v>310</v>
      </c>
      <c r="AI6" s="244" t="s">
        <v>310</v>
      </c>
      <c r="AJ6" s="244"/>
      <c r="AK6" s="244" t="s">
        <v>310</v>
      </c>
      <c r="AL6" s="244"/>
      <c r="AM6" s="244" t="s">
        <v>310</v>
      </c>
      <c r="AN6" s="244" t="s">
        <v>310</v>
      </c>
      <c r="AO6" s="244"/>
      <c r="AP6" s="244" t="s">
        <v>310</v>
      </c>
      <c r="AQ6" s="244" t="s">
        <v>1</v>
      </c>
      <c r="AR6" s="244" t="s">
        <v>1</v>
      </c>
      <c r="AS6" s="252"/>
      <c r="AT6" s="338" t="s">
        <v>29</v>
      </c>
      <c r="AU6" s="338" t="s">
        <v>276</v>
      </c>
    </row>
    <row r="7" spans="1:47" ht="10.5">
      <c r="A7" s="58" t="s">
        <v>2</v>
      </c>
      <c r="B7" s="343"/>
      <c r="C7" s="343"/>
      <c r="D7" s="343"/>
      <c r="E7" s="343"/>
      <c r="F7" s="343"/>
      <c r="G7" s="106" t="s">
        <v>4</v>
      </c>
      <c r="H7" s="106"/>
      <c r="I7" s="106" t="s">
        <v>4</v>
      </c>
      <c r="J7" s="106" t="s">
        <v>4</v>
      </c>
      <c r="K7" s="106"/>
      <c r="L7" s="106" t="s">
        <v>4</v>
      </c>
      <c r="M7" s="106"/>
      <c r="N7" s="106" t="s">
        <v>4</v>
      </c>
      <c r="O7" s="106" t="s">
        <v>4</v>
      </c>
      <c r="P7" s="106"/>
      <c r="Q7" s="58" t="s">
        <v>4</v>
      </c>
      <c r="R7" s="58" t="s">
        <v>4</v>
      </c>
      <c r="S7" s="58" t="s">
        <v>4</v>
      </c>
      <c r="T7" s="247"/>
      <c r="U7" s="343"/>
      <c r="V7" s="337"/>
      <c r="W7" s="80"/>
      <c r="X7" s="81" t="s">
        <v>2</v>
      </c>
      <c r="Y7" s="339"/>
      <c r="Z7" s="339"/>
      <c r="AA7" s="339"/>
      <c r="AB7" s="339"/>
      <c r="AC7" s="339"/>
      <c r="AD7" s="339"/>
      <c r="AE7" s="339"/>
      <c r="AF7" s="58" t="s">
        <v>4</v>
      </c>
      <c r="AG7" s="58"/>
      <c r="AH7" s="58" t="s">
        <v>4</v>
      </c>
      <c r="AI7" s="58" t="s">
        <v>4</v>
      </c>
      <c r="AJ7" s="58"/>
      <c r="AK7" s="58" t="s">
        <v>4</v>
      </c>
      <c r="AL7" s="58"/>
      <c r="AM7" s="58" t="s">
        <v>4</v>
      </c>
      <c r="AN7" s="58" t="s">
        <v>4</v>
      </c>
      <c r="AO7" s="58"/>
      <c r="AP7" s="58" t="s">
        <v>4</v>
      </c>
      <c r="AQ7" s="58" t="s">
        <v>4</v>
      </c>
      <c r="AR7" s="58" t="s">
        <v>4</v>
      </c>
      <c r="AS7" s="253"/>
      <c r="AT7" s="339"/>
      <c r="AU7" s="339"/>
    </row>
    <row r="8" spans="1:47" s="85" customFormat="1" ht="30" customHeight="1">
      <c r="A8" s="107" t="s">
        <v>5</v>
      </c>
      <c r="B8" s="343"/>
      <c r="C8" s="343"/>
      <c r="D8" s="343"/>
      <c r="E8" s="343"/>
      <c r="F8" s="343"/>
      <c r="G8" s="106" t="s">
        <v>208</v>
      </c>
      <c r="H8" s="106"/>
      <c r="I8" s="106" t="s">
        <v>209</v>
      </c>
      <c r="J8" s="106" t="s">
        <v>232</v>
      </c>
      <c r="K8" s="106"/>
      <c r="L8" s="106" t="s">
        <v>233</v>
      </c>
      <c r="M8" s="106"/>
      <c r="N8" s="106" t="s">
        <v>212</v>
      </c>
      <c r="O8" s="106" t="s">
        <v>213</v>
      </c>
      <c r="P8" s="106"/>
      <c r="Q8" s="106" t="s">
        <v>214</v>
      </c>
      <c r="R8" s="106" t="s">
        <v>215</v>
      </c>
      <c r="S8" s="106" t="s">
        <v>234</v>
      </c>
      <c r="T8" s="246"/>
      <c r="U8" s="343"/>
      <c r="V8" s="337"/>
      <c r="W8" s="84"/>
      <c r="X8" s="83" t="s">
        <v>5</v>
      </c>
      <c r="Y8" s="340"/>
      <c r="Z8" s="340"/>
      <c r="AA8" s="340"/>
      <c r="AB8" s="340"/>
      <c r="AC8" s="340"/>
      <c r="AD8" s="340"/>
      <c r="AE8" s="340"/>
      <c r="AF8" s="106" t="s">
        <v>235</v>
      </c>
      <c r="AG8" s="106"/>
      <c r="AH8" s="106" t="s">
        <v>236</v>
      </c>
      <c r="AI8" s="106" t="s">
        <v>237</v>
      </c>
      <c r="AJ8" s="106"/>
      <c r="AK8" s="106" t="s">
        <v>238</v>
      </c>
      <c r="AL8" s="106"/>
      <c r="AM8" s="106" t="s">
        <v>239</v>
      </c>
      <c r="AN8" s="106" t="s">
        <v>283</v>
      </c>
      <c r="AO8" s="106"/>
      <c r="AP8" s="106" t="s">
        <v>284</v>
      </c>
      <c r="AQ8" s="106" t="s">
        <v>311</v>
      </c>
      <c r="AR8" s="106" t="s">
        <v>312</v>
      </c>
      <c r="AS8" s="254"/>
      <c r="AT8" s="340"/>
      <c r="AU8" s="340"/>
    </row>
    <row r="9" spans="1:47" ht="10.5">
      <c r="A9" s="86" t="s">
        <v>216</v>
      </c>
      <c r="B9" s="81" t="s">
        <v>258</v>
      </c>
      <c r="C9" s="87">
        <v>0</v>
      </c>
      <c r="D9" s="88">
        <v>0</v>
      </c>
      <c r="E9" s="89">
        <v>0</v>
      </c>
      <c r="F9" s="89">
        <v>0</v>
      </c>
      <c r="G9" s="89">
        <v>0.17361111111111113</v>
      </c>
      <c r="H9" s="89">
        <v>0.1875</v>
      </c>
      <c r="I9" s="89">
        <v>0.23263888888888887</v>
      </c>
      <c r="J9" s="89">
        <v>0.27569444444444446</v>
      </c>
      <c r="K9" s="89">
        <v>0.3263888888888889</v>
      </c>
      <c r="L9" s="89">
        <v>0.3506944444444444</v>
      </c>
      <c r="M9" s="89">
        <v>0.3888888888888889</v>
      </c>
      <c r="N9" s="89">
        <v>0.42083333333333334</v>
      </c>
      <c r="O9" s="90">
        <v>0.4930555555555556</v>
      </c>
      <c r="P9" s="90">
        <v>0.5277777777777778</v>
      </c>
      <c r="Q9" s="90">
        <v>0.5576388888888889</v>
      </c>
      <c r="R9" s="90">
        <v>0.6027777777777777</v>
      </c>
      <c r="S9" s="90">
        <v>0.6722222222222222</v>
      </c>
      <c r="T9" s="90">
        <v>0.7638888888888888</v>
      </c>
      <c r="U9" s="103" t="s">
        <v>241</v>
      </c>
      <c r="V9" s="91" t="s">
        <v>241</v>
      </c>
      <c r="W9" s="80"/>
      <c r="X9" s="86" t="s">
        <v>243</v>
      </c>
      <c r="Y9" s="81" t="s">
        <v>31</v>
      </c>
      <c r="Z9" s="87">
        <v>0</v>
      </c>
      <c r="AA9" s="87">
        <v>0</v>
      </c>
      <c r="AB9" s="88">
        <v>0</v>
      </c>
      <c r="AC9" s="89">
        <v>0</v>
      </c>
      <c r="AD9" s="89">
        <v>0</v>
      </c>
      <c r="AE9" s="89">
        <v>0</v>
      </c>
      <c r="AF9" s="89">
        <v>0.2534722222222222</v>
      </c>
      <c r="AG9" s="89"/>
      <c r="AH9" s="89">
        <v>0.3138888888888889</v>
      </c>
      <c r="AI9" s="89">
        <v>0.3541666666666667</v>
      </c>
      <c r="AJ9" s="89"/>
      <c r="AK9" s="89">
        <v>0.43333333333333335</v>
      </c>
      <c r="AL9" s="89"/>
      <c r="AM9" s="89">
        <v>0.49374999999999997</v>
      </c>
      <c r="AN9" s="89">
        <v>0.576388888888889</v>
      </c>
      <c r="AO9" s="89"/>
      <c r="AP9" s="89">
        <v>0.642361111111111</v>
      </c>
      <c r="AQ9" s="89">
        <v>0.6875</v>
      </c>
      <c r="AR9" s="89">
        <v>0.7520833333333333</v>
      </c>
      <c r="AS9" s="89">
        <v>0.8402777777777778</v>
      </c>
      <c r="AT9" s="103" t="s">
        <v>241</v>
      </c>
      <c r="AU9" s="103" t="s">
        <v>241</v>
      </c>
    </row>
    <row r="10" spans="1:47" ht="10.5">
      <c r="A10" s="86" t="s">
        <v>230</v>
      </c>
      <c r="B10" s="81" t="s">
        <v>202</v>
      </c>
      <c r="C10" s="87">
        <v>1</v>
      </c>
      <c r="D10" s="88">
        <v>1</v>
      </c>
      <c r="E10" s="89">
        <v>0.0020833333333333333</v>
      </c>
      <c r="F10" s="89">
        <v>0.0020833333333333333</v>
      </c>
      <c r="G10" s="89">
        <f>E10+G9</f>
        <v>0.17569444444444446</v>
      </c>
      <c r="H10" s="89">
        <f>H9+E10</f>
        <v>0.18958333333333333</v>
      </c>
      <c r="I10" s="89">
        <f>E10+I9</f>
        <v>0.2347222222222222</v>
      </c>
      <c r="J10" s="89">
        <f>E10+J9</f>
        <v>0.2777777777777778</v>
      </c>
      <c r="K10" s="89">
        <f>E10+K9</f>
        <v>0.3284722222222222</v>
      </c>
      <c r="L10" s="89">
        <f>L9+E10</f>
        <v>0.35277777777777775</v>
      </c>
      <c r="M10" s="89">
        <f>M9+E10</f>
        <v>0.3909722222222222</v>
      </c>
      <c r="N10" s="89">
        <f>E10+N9</f>
        <v>0.42291666666666666</v>
      </c>
      <c r="O10" s="89">
        <v>0.4951388888888889</v>
      </c>
      <c r="P10" s="89">
        <f>P9+E10</f>
        <v>0.5298611111111111</v>
      </c>
      <c r="Q10" s="89">
        <f>E10+Q9</f>
        <v>0.5597222222222222</v>
      </c>
      <c r="R10" s="89">
        <v>0.6048611111111111</v>
      </c>
      <c r="S10" s="89">
        <v>0.6743055555555555</v>
      </c>
      <c r="T10" s="89">
        <f>T9+E10</f>
        <v>0.7659722222222222</v>
      </c>
      <c r="U10" s="103" t="s">
        <v>241</v>
      </c>
      <c r="V10" s="91" t="s">
        <v>241</v>
      </c>
      <c r="W10" s="80"/>
      <c r="X10" s="86" t="s">
        <v>242</v>
      </c>
      <c r="Y10" s="81" t="s">
        <v>31</v>
      </c>
      <c r="Z10" s="87">
        <v>1</v>
      </c>
      <c r="AA10" s="87">
        <v>1</v>
      </c>
      <c r="AB10" s="88">
        <v>1</v>
      </c>
      <c r="AC10" s="89">
        <v>0.001388888888888889</v>
      </c>
      <c r="AD10" s="89">
        <v>0.001388888888888889</v>
      </c>
      <c r="AE10" s="89">
        <v>0.001388888888888889</v>
      </c>
      <c r="AF10" s="89">
        <f>SUM(AF9+AC10)</f>
        <v>0.2548611111111111</v>
      </c>
      <c r="AG10" s="89"/>
      <c r="AH10" s="89">
        <f>AH9+AC10</f>
        <v>0.31527777777777777</v>
      </c>
      <c r="AI10" s="89">
        <f>AC10+AI9</f>
        <v>0.35555555555555557</v>
      </c>
      <c r="AJ10" s="89"/>
      <c r="AK10" s="89">
        <v>0.43472222222222223</v>
      </c>
      <c r="AL10" s="89"/>
      <c r="AM10" s="89">
        <f aca="true" t="shared" si="0" ref="AM10:AM45">AC10+AM9</f>
        <v>0.49513888888888885</v>
      </c>
      <c r="AN10" s="89">
        <v>0.5777777777777778</v>
      </c>
      <c r="AO10" s="89"/>
      <c r="AP10" s="89">
        <v>0.6437499999999999</v>
      </c>
      <c r="AQ10" s="89">
        <v>0.6888888888888889</v>
      </c>
      <c r="AR10" s="89">
        <v>0.7534722222222222</v>
      </c>
      <c r="AS10" s="89">
        <f>AS9+AC10</f>
        <v>0.8416666666666667</v>
      </c>
      <c r="AT10" s="103" t="s">
        <v>241</v>
      </c>
      <c r="AU10" s="103" t="s">
        <v>241</v>
      </c>
    </row>
    <row r="11" spans="1:47" ht="10.5">
      <c r="A11" s="86" t="s">
        <v>228</v>
      </c>
      <c r="B11" s="81" t="s">
        <v>202</v>
      </c>
      <c r="C11" s="87">
        <v>0.4</v>
      </c>
      <c r="D11" s="88">
        <v>1.4</v>
      </c>
      <c r="E11" s="89">
        <v>0.0006944444444444445</v>
      </c>
      <c r="F11" s="89">
        <v>0.002777777777777778</v>
      </c>
      <c r="G11" s="89">
        <f aca="true" t="shared" si="1" ref="G11:G43">E11+G10</f>
        <v>0.1763888888888889</v>
      </c>
      <c r="H11" s="89">
        <f aca="true" t="shared" si="2" ref="H11:H34">H10+E11</f>
        <v>0.19027777777777777</v>
      </c>
      <c r="I11" s="89">
        <f aca="true" t="shared" si="3" ref="I11:I43">E11+I10</f>
        <v>0.23541666666666664</v>
      </c>
      <c r="J11" s="89">
        <f aca="true" t="shared" si="4" ref="J11:J43">E11+J10</f>
        <v>0.27847222222222223</v>
      </c>
      <c r="K11" s="89">
        <f aca="true" t="shared" si="5" ref="K11:K34">E11+K10</f>
        <v>0.32916666666666666</v>
      </c>
      <c r="L11" s="89">
        <f aca="true" t="shared" si="6" ref="L11:L43">L10+E11</f>
        <v>0.3534722222222222</v>
      </c>
      <c r="M11" s="89">
        <f aca="true" t="shared" si="7" ref="M11:M34">M10+E11</f>
        <v>0.39166666666666666</v>
      </c>
      <c r="N11" s="89">
        <f aca="true" t="shared" si="8" ref="N11:N43">E11+N10</f>
        <v>0.4236111111111111</v>
      </c>
      <c r="O11" s="89">
        <v>0.49583333333333335</v>
      </c>
      <c r="P11" s="89">
        <f aca="true" t="shared" si="9" ref="P11:P34">P10+E11</f>
        <v>0.5305555555555556</v>
      </c>
      <c r="Q11" s="89">
        <f aca="true" t="shared" si="10" ref="Q11:Q43">E11+Q10</f>
        <v>0.5604166666666667</v>
      </c>
      <c r="R11" s="89">
        <v>0.6055555555555555</v>
      </c>
      <c r="S11" s="89">
        <v>0.715972222222222</v>
      </c>
      <c r="T11" s="89">
        <f aca="true" t="shared" si="11" ref="T11:T43">T10+E11</f>
        <v>0.7666666666666666</v>
      </c>
      <c r="U11" s="103" t="s">
        <v>241</v>
      </c>
      <c r="V11" s="91" t="s">
        <v>241</v>
      </c>
      <c r="W11" s="80"/>
      <c r="X11" s="86" t="s">
        <v>244</v>
      </c>
      <c r="Y11" s="81" t="s">
        <v>31</v>
      </c>
      <c r="Z11" s="87">
        <v>0.8</v>
      </c>
      <c r="AA11" s="87">
        <v>0.8</v>
      </c>
      <c r="AB11" s="88">
        <v>1.8</v>
      </c>
      <c r="AC11" s="89">
        <v>0.001388888888888889</v>
      </c>
      <c r="AD11" s="89">
        <v>0.001388888888888889</v>
      </c>
      <c r="AE11" s="89">
        <v>0.002777777777777778</v>
      </c>
      <c r="AF11" s="89">
        <f aca="true" t="shared" si="12" ref="AF11:AF45">SUM(AF10+AC11)</f>
        <v>0.25625</v>
      </c>
      <c r="AG11" s="89"/>
      <c r="AH11" s="89">
        <f aca="true" t="shared" si="13" ref="AH11:AH45">AH10+AC11</f>
        <v>0.31666666666666665</v>
      </c>
      <c r="AI11" s="89">
        <f aca="true" t="shared" si="14" ref="AI11:AI45">AC11+AI10</f>
        <v>0.35694444444444445</v>
      </c>
      <c r="AJ11" s="89"/>
      <c r="AK11" s="89">
        <v>0.4361111111111111</v>
      </c>
      <c r="AL11" s="89"/>
      <c r="AM11" s="89">
        <f t="shared" si="0"/>
        <v>0.49652777777777773</v>
      </c>
      <c r="AN11" s="89">
        <v>0.5791666666666667</v>
      </c>
      <c r="AO11" s="89"/>
      <c r="AP11" s="89">
        <v>0.6451388888888888</v>
      </c>
      <c r="AQ11" s="89">
        <v>0.6902777777777778</v>
      </c>
      <c r="AR11" s="89">
        <v>0.7548611111111111</v>
      </c>
      <c r="AS11" s="89">
        <f aca="true" t="shared" si="15" ref="AS11:AS45">AS10+AC11</f>
        <v>0.8430555555555556</v>
      </c>
      <c r="AT11" s="103" t="s">
        <v>241</v>
      </c>
      <c r="AU11" s="103" t="s">
        <v>241</v>
      </c>
    </row>
    <row r="12" spans="1:47" ht="10.5">
      <c r="A12" s="86" t="s">
        <v>229</v>
      </c>
      <c r="B12" s="81" t="s">
        <v>202</v>
      </c>
      <c r="C12" s="87">
        <v>1.5</v>
      </c>
      <c r="D12" s="88">
        <v>2.9</v>
      </c>
      <c r="E12" s="89">
        <v>0.001388888888888889</v>
      </c>
      <c r="F12" s="89">
        <v>0.004166666666666667</v>
      </c>
      <c r="G12" s="89">
        <f t="shared" si="1"/>
        <v>0.17777777777777778</v>
      </c>
      <c r="H12" s="89">
        <f t="shared" si="2"/>
        <v>0.19166666666666665</v>
      </c>
      <c r="I12" s="89">
        <f t="shared" si="3"/>
        <v>0.23680555555555552</v>
      </c>
      <c r="J12" s="89">
        <f t="shared" si="4"/>
        <v>0.2798611111111111</v>
      </c>
      <c r="K12" s="89">
        <f t="shared" si="5"/>
        <v>0.33055555555555555</v>
      </c>
      <c r="L12" s="89">
        <f t="shared" si="6"/>
        <v>0.35486111111111107</v>
      </c>
      <c r="M12" s="89">
        <f t="shared" si="7"/>
        <v>0.39305555555555555</v>
      </c>
      <c r="N12" s="89">
        <f t="shared" si="8"/>
        <v>0.425</v>
      </c>
      <c r="O12" s="89">
        <v>0.49722222222222223</v>
      </c>
      <c r="P12" s="89">
        <f t="shared" si="9"/>
        <v>0.5319444444444444</v>
      </c>
      <c r="Q12" s="89">
        <f t="shared" si="10"/>
        <v>0.5618055555555556</v>
      </c>
      <c r="R12" s="89">
        <v>1</v>
      </c>
      <c r="S12" s="89">
        <v>0.757638888888889</v>
      </c>
      <c r="T12" s="89">
        <f t="shared" si="11"/>
        <v>0.7680555555555555</v>
      </c>
      <c r="U12" s="103" t="s">
        <v>241</v>
      </c>
      <c r="V12" s="91" t="s">
        <v>241</v>
      </c>
      <c r="W12" s="80"/>
      <c r="X12" s="86" t="s">
        <v>245</v>
      </c>
      <c r="Y12" s="81" t="s">
        <v>31</v>
      </c>
      <c r="Z12" s="87">
        <v>2.1</v>
      </c>
      <c r="AA12" s="87">
        <v>2.1</v>
      </c>
      <c r="AB12" s="88">
        <v>3.9000000000000004</v>
      </c>
      <c r="AC12" s="89">
        <v>0.0020833333333333333</v>
      </c>
      <c r="AD12" s="89">
        <v>0.0020833333333333333</v>
      </c>
      <c r="AE12" s="89">
        <v>0.004861111111111111</v>
      </c>
      <c r="AF12" s="89">
        <f t="shared" si="12"/>
        <v>0.2583333333333333</v>
      </c>
      <c r="AG12" s="89"/>
      <c r="AH12" s="89">
        <f t="shared" si="13"/>
        <v>0.31875</v>
      </c>
      <c r="AI12" s="89">
        <f t="shared" si="14"/>
        <v>0.3590277777777778</v>
      </c>
      <c r="AJ12" s="89"/>
      <c r="AK12" s="89">
        <v>0.43819444444444444</v>
      </c>
      <c r="AL12" s="89"/>
      <c r="AM12" s="89">
        <f t="shared" si="0"/>
        <v>0.49861111111111106</v>
      </c>
      <c r="AN12" s="89">
        <v>0.58125</v>
      </c>
      <c r="AO12" s="89"/>
      <c r="AP12" s="89">
        <v>0.6472222222222221</v>
      </c>
      <c r="AQ12" s="89">
        <v>0.6923611111111111</v>
      </c>
      <c r="AR12" s="89">
        <v>0.7569444444444444</v>
      </c>
      <c r="AS12" s="89">
        <f t="shared" si="15"/>
        <v>0.8451388888888889</v>
      </c>
      <c r="AT12" s="103" t="s">
        <v>241</v>
      </c>
      <c r="AU12" s="103" t="s">
        <v>241</v>
      </c>
    </row>
    <row r="13" spans="1:47" ht="10.5">
      <c r="A13" s="86" t="s">
        <v>259</v>
      </c>
      <c r="B13" s="81" t="s">
        <v>40</v>
      </c>
      <c r="C13" s="87">
        <v>3.2</v>
      </c>
      <c r="D13" s="88">
        <v>6.1</v>
      </c>
      <c r="E13" s="89">
        <v>0.003472222222222222</v>
      </c>
      <c r="F13" s="89">
        <v>0.007638888888888889</v>
      </c>
      <c r="G13" s="89">
        <f t="shared" si="1"/>
        <v>0.18125</v>
      </c>
      <c r="H13" s="89">
        <f t="shared" si="2"/>
        <v>0.19513888888888886</v>
      </c>
      <c r="I13" s="89">
        <f t="shared" si="3"/>
        <v>0.24027777777777773</v>
      </c>
      <c r="J13" s="89">
        <f t="shared" si="4"/>
        <v>0.2833333333333333</v>
      </c>
      <c r="K13" s="89">
        <f t="shared" si="5"/>
        <v>0.33402777777777776</v>
      </c>
      <c r="L13" s="89">
        <f t="shared" si="6"/>
        <v>0.3583333333333333</v>
      </c>
      <c r="M13" s="89">
        <f t="shared" si="7"/>
        <v>0.39652777777777776</v>
      </c>
      <c r="N13" s="89">
        <f t="shared" si="8"/>
        <v>0.4284722222222222</v>
      </c>
      <c r="O13" s="89">
        <v>0.5006944444444444</v>
      </c>
      <c r="P13" s="89">
        <f t="shared" si="9"/>
        <v>0.5354166666666667</v>
      </c>
      <c r="Q13" s="89">
        <f t="shared" si="10"/>
        <v>0.5652777777777778</v>
      </c>
      <c r="R13" s="89">
        <v>0.6104166666666666</v>
      </c>
      <c r="S13" s="89">
        <v>0.799305555555555</v>
      </c>
      <c r="T13" s="89">
        <f t="shared" si="11"/>
        <v>0.7715277777777777</v>
      </c>
      <c r="U13" s="103">
        <v>38.400000000000006</v>
      </c>
      <c r="V13" s="91">
        <v>38.400000000000006</v>
      </c>
      <c r="W13" s="80"/>
      <c r="X13" s="86" t="s">
        <v>246</v>
      </c>
      <c r="Y13" s="81" t="s">
        <v>32</v>
      </c>
      <c r="Z13" s="91">
        <v>0.7</v>
      </c>
      <c r="AA13" s="91">
        <v>0.7</v>
      </c>
      <c r="AB13" s="88">
        <v>4.6000000000000005</v>
      </c>
      <c r="AC13" s="89">
        <v>0.001388888888888889</v>
      </c>
      <c r="AD13" s="89">
        <v>0.001388888888888889</v>
      </c>
      <c r="AE13" s="89">
        <v>0.00625</v>
      </c>
      <c r="AF13" s="89">
        <f t="shared" si="12"/>
        <v>0.2597222222222222</v>
      </c>
      <c r="AG13" s="89"/>
      <c r="AH13" s="89">
        <f t="shared" si="13"/>
        <v>0.32013888888888886</v>
      </c>
      <c r="AI13" s="89">
        <f t="shared" si="14"/>
        <v>0.36041666666666666</v>
      </c>
      <c r="AJ13" s="89"/>
      <c r="AK13" s="89">
        <v>0.4395833333333334</v>
      </c>
      <c r="AL13" s="89"/>
      <c r="AM13" s="89">
        <f t="shared" si="0"/>
        <v>0.49999999999999994</v>
      </c>
      <c r="AN13" s="89">
        <v>0.5826388888888889</v>
      </c>
      <c r="AO13" s="89"/>
      <c r="AP13" s="89">
        <v>0.648611111111111</v>
      </c>
      <c r="AQ13" s="89">
        <v>0.69375</v>
      </c>
      <c r="AR13" s="255">
        <v>0.7583333333333333</v>
      </c>
      <c r="AS13" s="89">
        <f t="shared" si="15"/>
        <v>0.8465277777777778</v>
      </c>
      <c r="AT13" s="103" t="s">
        <v>241</v>
      </c>
      <c r="AU13" s="103" t="s">
        <v>241</v>
      </c>
    </row>
    <row r="14" spans="1:47" ht="10.5">
      <c r="A14" s="86" t="s">
        <v>260</v>
      </c>
      <c r="B14" s="81" t="s">
        <v>40</v>
      </c>
      <c r="C14" s="87">
        <v>1.9</v>
      </c>
      <c r="D14" s="88">
        <v>8</v>
      </c>
      <c r="E14" s="89">
        <v>0.0020833333333333333</v>
      </c>
      <c r="F14" s="89">
        <v>0.009722222222222222</v>
      </c>
      <c r="G14" s="89">
        <f t="shared" si="1"/>
        <v>0.18333333333333332</v>
      </c>
      <c r="H14" s="89">
        <f t="shared" si="2"/>
        <v>0.1972222222222222</v>
      </c>
      <c r="I14" s="89">
        <f t="shared" si="3"/>
        <v>0.24236111111111105</v>
      </c>
      <c r="J14" s="89">
        <f t="shared" si="4"/>
        <v>0.28541666666666665</v>
      </c>
      <c r="K14" s="89">
        <f t="shared" si="5"/>
        <v>0.3361111111111111</v>
      </c>
      <c r="L14" s="89">
        <f t="shared" si="6"/>
        <v>0.3604166666666666</v>
      </c>
      <c r="M14" s="89">
        <f t="shared" si="7"/>
        <v>0.3986111111111111</v>
      </c>
      <c r="N14" s="89">
        <f t="shared" si="8"/>
        <v>0.4305555555555555</v>
      </c>
      <c r="O14" s="89">
        <v>0.5027777777777778</v>
      </c>
      <c r="P14" s="89">
        <f t="shared" si="9"/>
        <v>0.5375</v>
      </c>
      <c r="Q14" s="89">
        <f t="shared" si="10"/>
        <v>0.5673611111111111</v>
      </c>
      <c r="R14" s="89">
        <v>0.6124999999999999</v>
      </c>
      <c r="S14" s="89">
        <v>0.840972222222222</v>
      </c>
      <c r="T14" s="89">
        <f t="shared" si="11"/>
        <v>0.773611111111111</v>
      </c>
      <c r="U14" s="103" t="s">
        <v>241</v>
      </c>
      <c r="V14" s="91" t="s">
        <v>241</v>
      </c>
      <c r="W14" s="80"/>
      <c r="X14" s="86" t="s">
        <v>247</v>
      </c>
      <c r="Y14" s="81" t="s">
        <v>31</v>
      </c>
      <c r="Z14" s="87">
        <v>1.6</v>
      </c>
      <c r="AA14" s="87">
        <v>1.6</v>
      </c>
      <c r="AB14" s="88">
        <v>6.200000000000001</v>
      </c>
      <c r="AC14" s="89">
        <v>0.0020833333333333333</v>
      </c>
      <c r="AD14" s="89">
        <v>0.0020833333333333333</v>
      </c>
      <c r="AE14" s="89">
        <v>0.008333333333333333</v>
      </c>
      <c r="AF14" s="89">
        <f t="shared" si="12"/>
        <v>0.2618055555555555</v>
      </c>
      <c r="AG14" s="89"/>
      <c r="AH14" s="89">
        <f t="shared" si="13"/>
        <v>0.3222222222222222</v>
      </c>
      <c r="AI14" s="89">
        <f t="shared" si="14"/>
        <v>0.3625</v>
      </c>
      <c r="AJ14" s="89"/>
      <c r="AK14" s="89">
        <v>0.44166666666666665</v>
      </c>
      <c r="AL14" s="89"/>
      <c r="AM14" s="89">
        <f t="shared" si="0"/>
        <v>0.5020833333333333</v>
      </c>
      <c r="AN14" s="89">
        <v>0.5847222222222223</v>
      </c>
      <c r="AO14" s="89"/>
      <c r="AP14" s="89">
        <v>0.6506944444444444</v>
      </c>
      <c r="AQ14" s="89">
        <v>0.6958333333333333</v>
      </c>
      <c r="AR14" s="89">
        <v>0.7604166666666666</v>
      </c>
      <c r="AS14" s="89">
        <f t="shared" si="15"/>
        <v>0.8486111111111111</v>
      </c>
      <c r="AT14" s="103" t="s">
        <v>241</v>
      </c>
      <c r="AU14" s="103" t="s">
        <v>241</v>
      </c>
    </row>
    <row r="15" spans="1:47" ht="10.5">
      <c r="A15" s="86" t="s">
        <v>261</v>
      </c>
      <c r="B15" s="81" t="s">
        <v>40</v>
      </c>
      <c r="C15" s="87">
        <v>1.4</v>
      </c>
      <c r="D15" s="88">
        <v>9.4</v>
      </c>
      <c r="E15" s="89">
        <v>0.001388888888888889</v>
      </c>
      <c r="F15" s="89">
        <v>0.011111111111111112</v>
      </c>
      <c r="G15" s="89">
        <f t="shared" si="1"/>
        <v>0.1847222222222222</v>
      </c>
      <c r="H15" s="89">
        <f t="shared" si="2"/>
        <v>0.19861111111111107</v>
      </c>
      <c r="I15" s="89">
        <f t="shared" si="3"/>
        <v>0.24374999999999994</v>
      </c>
      <c r="J15" s="89">
        <f t="shared" si="4"/>
        <v>0.28680555555555554</v>
      </c>
      <c r="K15" s="89">
        <f t="shared" si="5"/>
        <v>0.33749999999999997</v>
      </c>
      <c r="L15" s="89">
        <f t="shared" si="6"/>
        <v>0.3618055555555555</v>
      </c>
      <c r="M15" s="89">
        <f t="shared" si="7"/>
        <v>0.39999999999999997</v>
      </c>
      <c r="N15" s="89">
        <f t="shared" si="8"/>
        <v>0.4319444444444444</v>
      </c>
      <c r="O15" s="89">
        <v>0.5041666666666667</v>
      </c>
      <c r="P15" s="89">
        <f t="shared" si="9"/>
        <v>0.5388888888888889</v>
      </c>
      <c r="Q15" s="89">
        <f t="shared" si="10"/>
        <v>0.56875</v>
      </c>
      <c r="R15" s="89">
        <v>0.6138888888888888</v>
      </c>
      <c r="S15" s="89">
        <v>0.882638888888889</v>
      </c>
      <c r="T15" s="89">
        <f t="shared" si="11"/>
        <v>0.7749999999999999</v>
      </c>
      <c r="U15" s="103" t="s">
        <v>241</v>
      </c>
      <c r="V15" s="91" t="s">
        <v>241</v>
      </c>
      <c r="W15" s="80"/>
      <c r="X15" s="86" t="s">
        <v>248</v>
      </c>
      <c r="Y15" s="81" t="s">
        <v>31</v>
      </c>
      <c r="Z15" s="87">
        <v>0.7</v>
      </c>
      <c r="AA15" s="87">
        <v>0.7</v>
      </c>
      <c r="AB15" s="88">
        <v>6.900000000000001</v>
      </c>
      <c r="AC15" s="89">
        <v>0.001388888888888889</v>
      </c>
      <c r="AD15" s="89">
        <v>0.001388888888888889</v>
      </c>
      <c r="AE15" s="89">
        <v>0.009722222222222222</v>
      </c>
      <c r="AF15" s="89">
        <f t="shared" si="12"/>
        <v>0.2631944444444444</v>
      </c>
      <c r="AG15" s="89"/>
      <c r="AH15" s="89">
        <f t="shared" si="13"/>
        <v>0.32361111111111107</v>
      </c>
      <c r="AI15" s="89">
        <f t="shared" si="14"/>
        <v>0.3638888888888889</v>
      </c>
      <c r="AJ15" s="89"/>
      <c r="AK15" s="89">
        <v>0.44305555555555554</v>
      </c>
      <c r="AL15" s="89"/>
      <c r="AM15" s="89">
        <f t="shared" si="0"/>
        <v>0.5034722222222222</v>
      </c>
      <c r="AN15" s="89">
        <v>0.5861111111111111</v>
      </c>
      <c r="AO15" s="89"/>
      <c r="AP15" s="89">
        <v>0.6520833333333332</v>
      </c>
      <c r="AQ15" s="89">
        <v>0.6972222222222222</v>
      </c>
      <c r="AR15" s="89">
        <v>0.7618055555555555</v>
      </c>
      <c r="AS15" s="89">
        <f t="shared" si="15"/>
        <v>0.85</v>
      </c>
      <c r="AT15" s="103" t="s">
        <v>241</v>
      </c>
      <c r="AU15" s="103" t="s">
        <v>241</v>
      </c>
    </row>
    <row r="16" spans="1:47" ht="10.5">
      <c r="A16" s="86" t="s">
        <v>262</v>
      </c>
      <c r="B16" s="81" t="s">
        <v>40</v>
      </c>
      <c r="C16" s="87">
        <v>0.9</v>
      </c>
      <c r="D16" s="88">
        <v>10.3</v>
      </c>
      <c r="E16" s="89">
        <v>0.001388888888888889</v>
      </c>
      <c r="F16" s="89">
        <v>0.0125</v>
      </c>
      <c r="G16" s="89">
        <f t="shared" si="1"/>
        <v>0.1861111111111111</v>
      </c>
      <c r="H16" s="89">
        <f t="shared" si="2"/>
        <v>0.19999999999999996</v>
      </c>
      <c r="I16" s="89">
        <f t="shared" si="3"/>
        <v>0.24513888888888882</v>
      </c>
      <c r="J16" s="89">
        <f t="shared" si="4"/>
        <v>0.2881944444444444</v>
      </c>
      <c r="K16" s="89">
        <f t="shared" si="5"/>
        <v>0.33888888888888885</v>
      </c>
      <c r="L16" s="89">
        <f t="shared" si="6"/>
        <v>0.3631944444444444</v>
      </c>
      <c r="M16" s="89">
        <f t="shared" si="7"/>
        <v>0.40138888888888885</v>
      </c>
      <c r="N16" s="89">
        <f t="shared" si="8"/>
        <v>0.4333333333333333</v>
      </c>
      <c r="O16" s="89">
        <v>0.5055555555555555</v>
      </c>
      <c r="P16" s="89">
        <f t="shared" si="9"/>
        <v>0.5402777777777777</v>
      </c>
      <c r="Q16" s="89">
        <f t="shared" si="10"/>
        <v>0.5701388888888889</v>
      </c>
      <c r="R16" s="89">
        <v>0.6152777777777777</v>
      </c>
      <c r="S16" s="89">
        <v>0.924305555555555</v>
      </c>
      <c r="T16" s="89">
        <f t="shared" si="11"/>
        <v>0.7763888888888888</v>
      </c>
      <c r="U16" s="103" t="s">
        <v>241</v>
      </c>
      <c r="V16" s="91" t="s">
        <v>241</v>
      </c>
      <c r="W16" s="80"/>
      <c r="X16" s="86" t="s">
        <v>249</v>
      </c>
      <c r="Y16" s="81" t="s">
        <v>31</v>
      </c>
      <c r="Z16" s="87">
        <v>1.9</v>
      </c>
      <c r="AA16" s="108" t="s">
        <v>241</v>
      </c>
      <c r="AB16" s="88">
        <v>8.8</v>
      </c>
      <c r="AC16" s="89">
        <v>0.0020833333333333333</v>
      </c>
      <c r="AD16" s="105">
        <v>0.003472222222222222</v>
      </c>
      <c r="AE16" s="89">
        <v>0.011805555555555555</v>
      </c>
      <c r="AF16" s="89">
        <f t="shared" si="12"/>
        <v>0.2652777777777777</v>
      </c>
      <c r="AG16" s="89"/>
      <c r="AH16" s="89">
        <f t="shared" si="13"/>
        <v>0.3256944444444444</v>
      </c>
      <c r="AI16" s="89">
        <f t="shared" si="14"/>
        <v>0.3659722222222222</v>
      </c>
      <c r="AJ16" s="89"/>
      <c r="AK16" s="89">
        <v>0.4465277777777778</v>
      </c>
      <c r="AL16" s="89"/>
      <c r="AM16" s="89">
        <f t="shared" si="0"/>
        <v>0.5055555555555555</v>
      </c>
      <c r="AN16" s="89">
        <v>0.5881944444444445</v>
      </c>
      <c r="AO16" s="89"/>
      <c r="AP16" s="89">
        <v>0.6541666666666666</v>
      </c>
      <c r="AQ16" s="89">
        <v>0.6993055555555555</v>
      </c>
      <c r="AR16" s="105" t="s">
        <v>241</v>
      </c>
      <c r="AS16" s="89">
        <f t="shared" si="15"/>
        <v>0.8520833333333333</v>
      </c>
      <c r="AT16" s="103" t="s">
        <v>241</v>
      </c>
      <c r="AU16" s="103" t="s">
        <v>241</v>
      </c>
    </row>
    <row r="17" spans="1:47" ht="10.5">
      <c r="A17" s="86" t="s">
        <v>263</v>
      </c>
      <c r="B17" s="81" t="s">
        <v>40</v>
      </c>
      <c r="C17" s="87">
        <v>2.2</v>
      </c>
      <c r="D17" s="88">
        <v>12.5</v>
      </c>
      <c r="E17" s="89">
        <v>0.0020833333333333333</v>
      </c>
      <c r="F17" s="89">
        <v>0.014583333333333334</v>
      </c>
      <c r="G17" s="89">
        <f t="shared" si="1"/>
        <v>0.18819444444444441</v>
      </c>
      <c r="H17" s="89">
        <f t="shared" si="2"/>
        <v>0.20208333333333328</v>
      </c>
      <c r="I17" s="89">
        <f t="shared" si="3"/>
        <v>0.24722222222222215</v>
      </c>
      <c r="J17" s="89">
        <f t="shared" si="4"/>
        <v>0.29027777777777775</v>
      </c>
      <c r="K17" s="89">
        <f t="shared" si="5"/>
        <v>0.3409722222222222</v>
      </c>
      <c r="L17" s="89">
        <f t="shared" si="6"/>
        <v>0.3652777777777777</v>
      </c>
      <c r="M17" s="89">
        <f t="shared" si="7"/>
        <v>0.4034722222222222</v>
      </c>
      <c r="N17" s="89">
        <f t="shared" si="8"/>
        <v>0.4354166666666666</v>
      </c>
      <c r="O17" s="89">
        <v>0.5076388888888889</v>
      </c>
      <c r="P17" s="89">
        <f t="shared" si="9"/>
        <v>0.5423611111111111</v>
      </c>
      <c r="Q17" s="89">
        <f t="shared" si="10"/>
        <v>0.5722222222222222</v>
      </c>
      <c r="R17" s="89">
        <v>0.617361111111111</v>
      </c>
      <c r="S17" s="89">
        <v>0.965972222222222</v>
      </c>
      <c r="T17" s="89">
        <f t="shared" si="11"/>
        <v>0.7784722222222221</v>
      </c>
      <c r="U17" s="103" t="s">
        <v>241</v>
      </c>
      <c r="V17" s="91" t="s">
        <v>241</v>
      </c>
      <c r="W17" s="80"/>
      <c r="X17" s="86" t="s">
        <v>221</v>
      </c>
      <c r="Y17" s="81" t="s">
        <v>32</v>
      </c>
      <c r="Z17" s="87">
        <v>2.1</v>
      </c>
      <c r="AA17" s="87">
        <v>4</v>
      </c>
      <c r="AB17" s="88">
        <v>10.9</v>
      </c>
      <c r="AC17" s="89">
        <v>0.0020833333333333333</v>
      </c>
      <c r="AD17" s="89">
        <v>0.004166666666666667</v>
      </c>
      <c r="AE17" s="89">
        <v>0.013888888888888888</v>
      </c>
      <c r="AF17" s="89">
        <f t="shared" si="12"/>
        <v>0.26736111111111105</v>
      </c>
      <c r="AG17" s="89"/>
      <c r="AH17" s="89">
        <f t="shared" si="13"/>
        <v>0.3277777777777777</v>
      </c>
      <c r="AI17" s="89">
        <f t="shared" si="14"/>
        <v>0.3680555555555555</v>
      </c>
      <c r="AJ17" s="89"/>
      <c r="AK17" s="89">
        <v>0.4479166666666667</v>
      </c>
      <c r="AL17" s="89"/>
      <c r="AM17" s="89">
        <f t="shared" si="0"/>
        <v>0.5076388888888889</v>
      </c>
      <c r="AN17" s="89">
        <v>0.5902777777777778</v>
      </c>
      <c r="AO17" s="89"/>
      <c r="AP17" s="89">
        <v>0.6562499999999999</v>
      </c>
      <c r="AQ17" s="89">
        <v>0.7013888888888888</v>
      </c>
      <c r="AR17" s="89">
        <v>0.7659722222222222</v>
      </c>
      <c r="AS17" s="89">
        <f t="shared" si="15"/>
        <v>0.8541666666666666</v>
      </c>
      <c r="AT17" s="103" t="s">
        <v>241</v>
      </c>
      <c r="AU17" s="103">
        <v>40</v>
      </c>
    </row>
    <row r="18" spans="1:47" ht="10.5">
      <c r="A18" s="86" t="s">
        <v>188</v>
      </c>
      <c r="B18" s="81" t="s">
        <v>31</v>
      </c>
      <c r="C18" s="87">
        <v>2</v>
      </c>
      <c r="D18" s="88">
        <v>14.5</v>
      </c>
      <c r="E18" s="89">
        <v>0.0020833333333333333</v>
      </c>
      <c r="F18" s="89">
        <v>0.016666666666666666</v>
      </c>
      <c r="G18" s="89">
        <f t="shared" si="1"/>
        <v>0.19027777777777774</v>
      </c>
      <c r="H18" s="89">
        <f t="shared" si="2"/>
        <v>0.2041666666666666</v>
      </c>
      <c r="I18" s="89">
        <f t="shared" si="3"/>
        <v>0.24930555555555547</v>
      </c>
      <c r="J18" s="89">
        <f t="shared" si="4"/>
        <v>0.29236111111111107</v>
      </c>
      <c r="K18" s="89">
        <f t="shared" si="5"/>
        <v>0.3430555555555555</v>
      </c>
      <c r="L18" s="89">
        <f t="shared" si="6"/>
        <v>0.367361111111111</v>
      </c>
      <c r="M18" s="89">
        <f t="shared" si="7"/>
        <v>0.4055555555555555</v>
      </c>
      <c r="N18" s="89">
        <f t="shared" si="8"/>
        <v>0.43749999999999994</v>
      </c>
      <c r="O18" s="89">
        <v>0.5097222222222222</v>
      </c>
      <c r="P18" s="89">
        <f t="shared" si="9"/>
        <v>0.5444444444444444</v>
      </c>
      <c r="Q18" s="89">
        <f t="shared" si="10"/>
        <v>0.5743055555555555</v>
      </c>
      <c r="R18" s="89">
        <v>0.6194444444444444</v>
      </c>
      <c r="S18" s="89">
        <v>1.00763888888889</v>
      </c>
      <c r="T18" s="89">
        <f t="shared" si="11"/>
        <v>0.7805555555555554</v>
      </c>
      <c r="U18" s="103" t="s">
        <v>241</v>
      </c>
      <c r="V18" s="91" t="s">
        <v>241</v>
      </c>
      <c r="W18" s="80"/>
      <c r="X18" s="86" t="s">
        <v>198</v>
      </c>
      <c r="Y18" s="81" t="s">
        <v>31</v>
      </c>
      <c r="Z18" s="87">
        <v>3.7</v>
      </c>
      <c r="AA18" s="87">
        <v>3.7</v>
      </c>
      <c r="AB18" s="88">
        <v>14.600000000000001</v>
      </c>
      <c r="AC18" s="89">
        <v>0.003472222222222222</v>
      </c>
      <c r="AD18" s="89">
        <v>0.003472222222222222</v>
      </c>
      <c r="AE18" s="89">
        <v>0.017361111111111112</v>
      </c>
      <c r="AF18" s="89">
        <f t="shared" si="12"/>
        <v>0.27083333333333326</v>
      </c>
      <c r="AG18" s="89">
        <v>0.24305555555555555</v>
      </c>
      <c r="AH18" s="89">
        <f t="shared" si="13"/>
        <v>0.33124999999999993</v>
      </c>
      <c r="AI18" s="89">
        <f t="shared" si="14"/>
        <v>0.37152777777777773</v>
      </c>
      <c r="AJ18" s="89">
        <v>0.40277777777777773</v>
      </c>
      <c r="AK18" s="89">
        <v>0.4513888888888889</v>
      </c>
      <c r="AL18" s="89">
        <v>0.47222222222222227</v>
      </c>
      <c r="AM18" s="89">
        <f t="shared" si="0"/>
        <v>0.5111111111111111</v>
      </c>
      <c r="AN18" s="89">
        <v>0.59375</v>
      </c>
      <c r="AO18" s="89">
        <v>0.625</v>
      </c>
      <c r="AP18" s="89">
        <v>0.6597222222222221</v>
      </c>
      <c r="AQ18" s="89">
        <v>0.704861111111111</v>
      </c>
      <c r="AR18" s="89">
        <v>0.7694444444444444</v>
      </c>
      <c r="AS18" s="89">
        <f t="shared" si="15"/>
        <v>0.8576388888888888</v>
      </c>
      <c r="AT18" s="103">
        <v>44.400000000000006</v>
      </c>
      <c r="AU18" s="103">
        <v>44.400000000000006</v>
      </c>
    </row>
    <row r="19" spans="1:47" ht="10.5">
      <c r="A19" s="86" t="s">
        <v>189</v>
      </c>
      <c r="B19" s="81" t="s">
        <v>31</v>
      </c>
      <c r="C19" s="87">
        <v>1.7</v>
      </c>
      <c r="D19" s="88">
        <v>16.2</v>
      </c>
      <c r="E19" s="89">
        <v>0.001388888888888889</v>
      </c>
      <c r="F19" s="89">
        <v>0.018055555555555554</v>
      </c>
      <c r="G19" s="89">
        <f t="shared" si="1"/>
        <v>0.19166666666666662</v>
      </c>
      <c r="H19" s="89">
        <f t="shared" si="2"/>
        <v>0.2055555555555555</v>
      </c>
      <c r="I19" s="89">
        <f t="shared" si="3"/>
        <v>0.2506944444444444</v>
      </c>
      <c r="J19" s="89">
        <f t="shared" si="4"/>
        <v>0.29374999999999996</v>
      </c>
      <c r="K19" s="89">
        <f t="shared" si="5"/>
        <v>0.3444444444444444</v>
      </c>
      <c r="L19" s="89">
        <f t="shared" si="6"/>
        <v>0.3687499999999999</v>
      </c>
      <c r="M19" s="89">
        <f t="shared" si="7"/>
        <v>0.4069444444444444</v>
      </c>
      <c r="N19" s="89">
        <f t="shared" si="8"/>
        <v>0.43888888888888883</v>
      </c>
      <c r="O19" s="89">
        <v>0.5111111111111111</v>
      </c>
      <c r="P19" s="89">
        <f t="shared" si="9"/>
        <v>0.5458333333333333</v>
      </c>
      <c r="Q19" s="89">
        <f t="shared" si="10"/>
        <v>0.5756944444444444</v>
      </c>
      <c r="R19" s="89">
        <v>0.6208333333333332</v>
      </c>
      <c r="S19" s="89">
        <v>1.04930555555556</v>
      </c>
      <c r="T19" s="89">
        <f t="shared" si="11"/>
        <v>0.7819444444444443</v>
      </c>
      <c r="U19" s="103" t="s">
        <v>241</v>
      </c>
      <c r="V19" s="91" t="s">
        <v>241</v>
      </c>
      <c r="W19" s="80"/>
      <c r="X19" s="86" t="s">
        <v>197</v>
      </c>
      <c r="Y19" s="81" t="s">
        <v>31</v>
      </c>
      <c r="Z19" s="87">
        <v>1.8</v>
      </c>
      <c r="AA19" s="87">
        <v>1.8</v>
      </c>
      <c r="AB19" s="88">
        <v>16.400000000000002</v>
      </c>
      <c r="AC19" s="89">
        <v>0.0020833333333333333</v>
      </c>
      <c r="AD19" s="89">
        <v>0.0020833333333333333</v>
      </c>
      <c r="AE19" s="89">
        <v>0.019444444444444445</v>
      </c>
      <c r="AF19" s="89">
        <f t="shared" si="12"/>
        <v>0.2729166666666666</v>
      </c>
      <c r="AG19" s="89">
        <f>AC19+AG18</f>
        <v>0.24513888888888888</v>
      </c>
      <c r="AH19" s="89">
        <f t="shared" si="13"/>
        <v>0.33333333333333326</v>
      </c>
      <c r="AI19" s="89">
        <f t="shared" si="14"/>
        <v>0.37361111111111106</v>
      </c>
      <c r="AJ19" s="89">
        <f>AC19+AJ18</f>
        <v>0.40486111111111106</v>
      </c>
      <c r="AK19" s="89">
        <v>0.4534722222222222</v>
      </c>
      <c r="AL19" s="89">
        <f>AD19+AL18</f>
        <v>0.4743055555555556</v>
      </c>
      <c r="AM19" s="89">
        <f t="shared" si="0"/>
        <v>0.5131944444444444</v>
      </c>
      <c r="AN19" s="89">
        <v>0.5958333333333333</v>
      </c>
      <c r="AO19" s="89">
        <f>AD19+AO18</f>
        <v>0.6270833333333333</v>
      </c>
      <c r="AP19" s="89">
        <v>0.6618055555555554</v>
      </c>
      <c r="AQ19" s="89">
        <v>0.7069444444444444</v>
      </c>
      <c r="AR19" s="89">
        <v>0.7715277777777777</v>
      </c>
      <c r="AS19" s="89">
        <f t="shared" si="15"/>
        <v>0.8597222222222222</v>
      </c>
      <c r="AT19" s="103" t="s">
        <v>241</v>
      </c>
      <c r="AU19" s="103" t="s">
        <v>241</v>
      </c>
    </row>
    <row r="20" spans="1:47" ht="10.5">
      <c r="A20" s="86" t="s">
        <v>190</v>
      </c>
      <c r="B20" s="81" t="s">
        <v>31</v>
      </c>
      <c r="C20" s="87">
        <v>1.2</v>
      </c>
      <c r="D20" s="88">
        <v>17.4</v>
      </c>
      <c r="E20" s="89">
        <v>0.001388888888888889</v>
      </c>
      <c r="F20" s="89">
        <v>0.01944444444444444</v>
      </c>
      <c r="G20" s="89">
        <f t="shared" si="1"/>
        <v>0.1930555555555555</v>
      </c>
      <c r="H20" s="89">
        <f t="shared" si="2"/>
        <v>0.20694444444444438</v>
      </c>
      <c r="I20" s="89">
        <f t="shared" si="3"/>
        <v>0.25208333333333327</v>
      </c>
      <c r="J20" s="89">
        <f t="shared" si="4"/>
        <v>0.29513888888888884</v>
      </c>
      <c r="K20" s="89">
        <f t="shared" si="5"/>
        <v>0.34583333333333327</v>
      </c>
      <c r="L20" s="89">
        <f t="shared" si="6"/>
        <v>0.3701388888888888</v>
      </c>
      <c r="M20" s="89">
        <f t="shared" si="7"/>
        <v>0.40833333333333327</v>
      </c>
      <c r="N20" s="89">
        <f t="shared" si="8"/>
        <v>0.4402777777777777</v>
      </c>
      <c r="O20" s="89">
        <v>0.5125</v>
      </c>
      <c r="P20" s="89">
        <f t="shared" si="9"/>
        <v>0.5472222222222222</v>
      </c>
      <c r="Q20" s="89">
        <f t="shared" si="10"/>
        <v>0.5770833333333333</v>
      </c>
      <c r="R20" s="89">
        <v>0.6222222222222221</v>
      </c>
      <c r="S20" s="89">
        <v>1.09097222222222</v>
      </c>
      <c r="T20" s="89">
        <f t="shared" si="11"/>
        <v>0.7833333333333332</v>
      </c>
      <c r="U20" s="103" t="s">
        <v>241</v>
      </c>
      <c r="V20" s="91" t="s">
        <v>241</v>
      </c>
      <c r="W20" s="80"/>
      <c r="X20" s="86" t="s">
        <v>196</v>
      </c>
      <c r="Y20" s="81" t="s">
        <v>32</v>
      </c>
      <c r="Z20" s="87">
        <v>1.7</v>
      </c>
      <c r="AA20" s="87">
        <v>1.7</v>
      </c>
      <c r="AB20" s="88">
        <v>18.1</v>
      </c>
      <c r="AC20" s="89">
        <v>0.001388888888888889</v>
      </c>
      <c r="AD20" s="89">
        <v>0.001388888888888889</v>
      </c>
      <c r="AE20" s="89">
        <v>0.020833333333333332</v>
      </c>
      <c r="AF20" s="89">
        <f t="shared" si="12"/>
        <v>0.27430555555555547</v>
      </c>
      <c r="AG20" s="89">
        <f aca="true" t="shared" si="16" ref="AG20:AG45">AC20+AG19</f>
        <v>0.24652777777777776</v>
      </c>
      <c r="AH20" s="89">
        <f t="shared" si="13"/>
        <v>0.33472222222222214</v>
      </c>
      <c r="AI20" s="89">
        <f t="shared" si="14"/>
        <v>0.37499999999999994</v>
      </c>
      <c r="AJ20" s="89">
        <f aca="true" t="shared" si="17" ref="AJ20:AJ45">AC20+AJ19</f>
        <v>0.40624999999999994</v>
      </c>
      <c r="AK20" s="89">
        <v>0.4548611111111111</v>
      </c>
      <c r="AL20" s="89">
        <f aca="true" t="shared" si="18" ref="AL20:AL45">AD20+AL19</f>
        <v>0.4756944444444445</v>
      </c>
      <c r="AM20" s="89">
        <f t="shared" si="0"/>
        <v>0.5145833333333333</v>
      </c>
      <c r="AN20" s="89">
        <v>0.5972222222222222</v>
      </c>
      <c r="AO20" s="89">
        <f aca="true" t="shared" si="19" ref="AO20:AO45">AD20+AO19</f>
        <v>0.6284722222222222</v>
      </c>
      <c r="AP20" s="89">
        <v>0.6631944444444443</v>
      </c>
      <c r="AQ20" s="89">
        <v>0.7083333333333333</v>
      </c>
      <c r="AR20" s="89">
        <v>0.7729166666666666</v>
      </c>
      <c r="AS20" s="89">
        <f t="shared" si="15"/>
        <v>0.861111111111111</v>
      </c>
      <c r="AT20" s="103" t="s">
        <v>241</v>
      </c>
      <c r="AU20" s="103" t="s">
        <v>241</v>
      </c>
    </row>
    <row r="21" spans="1:47" ht="10.5">
      <c r="A21" s="86" t="s">
        <v>191</v>
      </c>
      <c r="B21" s="81" t="s">
        <v>31</v>
      </c>
      <c r="C21" s="87">
        <v>1</v>
      </c>
      <c r="D21" s="88">
        <v>18.4</v>
      </c>
      <c r="E21" s="89">
        <v>0.001388888888888889</v>
      </c>
      <c r="F21" s="89">
        <v>0.02083333333333333</v>
      </c>
      <c r="G21" s="89">
        <f t="shared" si="1"/>
        <v>0.1944444444444444</v>
      </c>
      <c r="H21" s="89">
        <f t="shared" si="2"/>
        <v>0.20833333333333326</v>
      </c>
      <c r="I21" s="89">
        <f t="shared" si="3"/>
        <v>0.25347222222222215</v>
      </c>
      <c r="J21" s="89">
        <f t="shared" si="4"/>
        <v>0.2965277777777777</v>
      </c>
      <c r="K21" s="89">
        <f t="shared" si="5"/>
        <v>0.34722222222222215</v>
      </c>
      <c r="L21" s="89">
        <f t="shared" si="6"/>
        <v>0.3715277777777777</v>
      </c>
      <c r="M21" s="89">
        <f t="shared" si="7"/>
        <v>0.40972222222222215</v>
      </c>
      <c r="N21" s="89">
        <f t="shared" si="8"/>
        <v>0.4416666666666666</v>
      </c>
      <c r="O21" s="89">
        <v>0.5138888888888888</v>
      </c>
      <c r="P21" s="89">
        <f t="shared" si="9"/>
        <v>0.548611111111111</v>
      </c>
      <c r="Q21" s="89">
        <f t="shared" si="10"/>
        <v>0.5784722222222222</v>
      </c>
      <c r="R21" s="89">
        <v>0.623611111111111</v>
      </c>
      <c r="S21" s="89">
        <v>1.13263888888889</v>
      </c>
      <c r="T21" s="89">
        <f t="shared" si="11"/>
        <v>0.7847222222222221</v>
      </c>
      <c r="U21" s="103" t="s">
        <v>241</v>
      </c>
      <c r="V21" s="91" t="s">
        <v>241</v>
      </c>
      <c r="W21" s="80"/>
      <c r="X21" s="86" t="s">
        <v>206</v>
      </c>
      <c r="Y21" s="81" t="s">
        <v>32</v>
      </c>
      <c r="Z21" s="87">
        <v>1.3</v>
      </c>
      <c r="AA21" s="87">
        <v>1.3</v>
      </c>
      <c r="AB21" s="88">
        <v>19.400000000000002</v>
      </c>
      <c r="AC21" s="89">
        <v>0.001388888888888889</v>
      </c>
      <c r="AD21" s="89">
        <v>0.001388888888888889</v>
      </c>
      <c r="AE21" s="89">
        <v>0.02222222222222222</v>
      </c>
      <c r="AF21" s="89">
        <f t="shared" si="12"/>
        <v>0.27569444444444435</v>
      </c>
      <c r="AG21" s="89">
        <f t="shared" si="16"/>
        <v>0.24791666666666665</v>
      </c>
      <c r="AH21" s="89">
        <f t="shared" si="13"/>
        <v>0.336111111111111</v>
      </c>
      <c r="AI21" s="89">
        <f t="shared" si="14"/>
        <v>0.37638888888888883</v>
      </c>
      <c r="AJ21" s="89">
        <f t="shared" si="17"/>
        <v>0.40763888888888883</v>
      </c>
      <c r="AK21" s="89">
        <v>0.45625</v>
      </c>
      <c r="AL21" s="89">
        <f t="shared" si="18"/>
        <v>0.47708333333333336</v>
      </c>
      <c r="AM21" s="89">
        <f t="shared" si="0"/>
        <v>0.5159722222222222</v>
      </c>
      <c r="AN21" s="89">
        <v>0.5986111111111111</v>
      </c>
      <c r="AO21" s="89">
        <f t="shared" si="19"/>
        <v>0.6298611111111111</v>
      </c>
      <c r="AP21" s="89">
        <v>0.6645833333333332</v>
      </c>
      <c r="AQ21" s="89">
        <v>0.7097222222222221</v>
      </c>
      <c r="AR21" s="89">
        <v>0.7743055555555555</v>
      </c>
      <c r="AS21" s="89">
        <f t="shared" si="15"/>
        <v>0.8624999999999999</v>
      </c>
      <c r="AT21" s="103" t="s">
        <v>241</v>
      </c>
      <c r="AU21" s="103" t="s">
        <v>241</v>
      </c>
    </row>
    <row r="22" spans="1:47" ht="10.5">
      <c r="A22" s="86" t="s">
        <v>200</v>
      </c>
      <c r="B22" s="81" t="s">
        <v>31</v>
      </c>
      <c r="C22" s="87">
        <v>1.9</v>
      </c>
      <c r="D22" s="88">
        <v>20.299999999999997</v>
      </c>
      <c r="E22" s="89">
        <v>0.0020833333333333333</v>
      </c>
      <c r="F22" s="89">
        <v>0.02291666666666666</v>
      </c>
      <c r="G22" s="89">
        <f t="shared" si="1"/>
        <v>0.19652777777777772</v>
      </c>
      <c r="H22" s="89">
        <f t="shared" si="2"/>
        <v>0.21041666666666659</v>
      </c>
      <c r="I22" s="89">
        <f t="shared" si="3"/>
        <v>0.2555555555555555</v>
      </c>
      <c r="J22" s="89">
        <f t="shared" si="4"/>
        <v>0.29861111111111105</v>
      </c>
      <c r="K22" s="89">
        <f t="shared" si="5"/>
        <v>0.3493055555555555</v>
      </c>
      <c r="L22" s="89">
        <f t="shared" si="6"/>
        <v>0.373611111111111</v>
      </c>
      <c r="M22" s="89">
        <f t="shared" si="7"/>
        <v>0.4118055555555555</v>
      </c>
      <c r="N22" s="89">
        <f t="shared" si="8"/>
        <v>0.4437499999999999</v>
      </c>
      <c r="O22" s="89">
        <v>0.5159722222222222</v>
      </c>
      <c r="P22" s="89">
        <f t="shared" si="9"/>
        <v>0.5506944444444444</v>
      </c>
      <c r="Q22" s="89">
        <f t="shared" si="10"/>
        <v>0.5805555555555555</v>
      </c>
      <c r="R22" s="89">
        <v>0.6256944444444443</v>
      </c>
      <c r="S22" s="89">
        <v>1.17430555555556</v>
      </c>
      <c r="T22" s="89">
        <f t="shared" si="11"/>
        <v>0.7868055555555554</v>
      </c>
      <c r="U22" s="103" t="s">
        <v>241</v>
      </c>
      <c r="V22" s="91" t="s">
        <v>241</v>
      </c>
      <c r="W22" s="80"/>
      <c r="X22" s="86" t="s">
        <v>199</v>
      </c>
      <c r="Y22" s="81" t="s">
        <v>31</v>
      </c>
      <c r="Z22" s="87">
        <v>1.8</v>
      </c>
      <c r="AA22" s="87">
        <v>1.8</v>
      </c>
      <c r="AB22" s="88">
        <v>21.200000000000003</v>
      </c>
      <c r="AC22" s="89">
        <v>0.0020833333333333333</v>
      </c>
      <c r="AD22" s="89">
        <v>0.0020833333333333333</v>
      </c>
      <c r="AE22" s="89">
        <v>0.024305555555555552</v>
      </c>
      <c r="AF22" s="89">
        <f t="shared" si="12"/>
        <v>0.2777777777777777</v>
      </c>
      <c r="AG22" s="89">
        <f t="shared" si="16"/>
        <v>0.24999999999999997</v>
      </c>
      <c r="AH22" s="89">
        <f t="shared" si="13"/>
        <v>0.33819444444444435</v>
      </c>
      <c r="AI22" s="89">
        <f t="shared" si="14"/>
        <v>0.37847222222222215</v>
      </c>
      <c r="AJ22" s="89">
        <f t="shared" si="17"/>
        <v>0.40972222222222215</v>
      </c>
      <c r="AK22" s="89">
        <v>0.4583333333333333</v>
      </c>
      <c r="AL22" s="89">
        <f t="shared" si="18"/>
        <v>0.4791666666666667</v>
      </c>
      <c r="AM22" s="89">
        <f t="shared" si="0"/>
        <v>0.5180555555555555</v>
      </c>
      <c r="AN22" s="89">
        <v>0.6006944444444444</v>
      </c>
      <c r="AO22" s="89">
        <f t="shared" si="19"/>
        <v>0.6319444444444444</v>
      </c>
      <c r="AP22" s="89">
        <v>0.6666666666666665</v>
      </c>
      <c r="AQ22" s="89">
        <v>0.7118055555555555</v>
      </c>
      <c r="AR22" s="89">
        <v>0.7763888888888888</v>
      </c>
      <c r="AS22" s="89">
        <f t="shared" si="15"/>
        <v>0.8645833333333333</v>
      </c>
      <c r="AT22" s="103" t="s">
        <v>241</v>
      </c>
      <c r="AU22" s="103" t="s">
        <v>241</v>
      </c>
    </row>
    <row r="23" spans="1:47" ht="10.5">
      <c r="A23" s="86" t="s">
        <v>192</v>
      </c>
      <c r="B23" s="81" t="s">
        <v>31</v>
      </c>
      <c r="C23" s="87">
        <v>0.7</v>
      </c>
      <c r="D23" s="88">
        <v>20.999999999999996</v>
      </c>
      <c r="E23" s="89">
        <v>0.001388888888888889</v>
      </c>
      <c r="F23" s="89">
        <v>0.02430555555555555</v>
      </c>
      <c r="G23" s="89">
        <f t="shared" si="1"/>
        <v>0.1979166666666666</v>
      </c>
      <c r="H23" s="89">
        <f t="shared" si="2"/>
        <v>0.21180555555555547</v>
      </c>
      <c r="I23" s="89">
        <f t="shared" si="3"/>
        <v>0.25694444444444436</v>
      </c>
      <c r="J23" s="89">
        <f t="shared" si="4"/>
        <v>0.29999999999999993</v>
      </c>
      <c r="K23" s="89">
        <f t="shared" si="5"/>
        <v>0.35069444444444436</v>
      </c>
      <c r="L23" s="89">
        <f t="shared" si="6"/>
        <v>0.3749999999999999</v>
      </c>
      <c r="M23" s="89">
        <f t="shared" si="7"/>
        <v>0.41319444444444436</v>
      </c>
      <c r="N23" s="89">
        <f t="shared" si="8"/>
        <v>0.4451388888888888</v>
      </c>
      <c r="O23" s="89">
        <v>0.517361111111111</v>
      </c>
      <c r="P23" s="89">
        <f t="shared" si="9"/>
        <v>0.5520833333333333</v>
      </c>
      <c r="Q23" s="89">
        <f t="shared" si="10"/>
        <v>0.5819444444444444</v>
      </c>
      <c r="R23" s="89">
        <v>0.6270833333333332</v>
      </c>
      <c r="S23" s="89">
        <v>1.21597222222222</v>
      </c>
      <c r="T23" s="89">
        <f t="shared" si="11"/>
        <v>0.7881944444444443</v>
      </c>
      <c r="U23" s="103" t="s">
        <v>241</v>
      </c>
      <c r="V23" s="91" t="s">
        <v>241</v>
      </c>
      <c r="W23" s="80"/>
      <c r="X23" s="86" t="s">
        <v>220</v>
      </c>
      <c r="Y23" s="81" t="s">
        <v>202</v>
      </c>
      <c r="Z23" s="87">
        <v>1.4</v>
      </c>
      <c r="AA23" s="87">
        <v>1.4</v>
      </c>
      <c r="AB23" s="88">
        <v>22.6</v>
      </c>
      <c r="AC23" s="89">
        <v>0.0020833333333333333</v>
      </c>
      <c r="AD23" s="89">
        <v>0.0020833333333333333</v>
      </c>
      <c r="AE23" s="89">
        <v>0.026388888888888885</v>
      </c>
      <c r="AF23" s="89">
        <f t="shared" si="12"/>
        <v>0.279861111111111</v>
      </c>
      <c r="AG23" s="89">
        <f t="shared" si="16"/>
        <v>0.2520833333333333</v>
      </c>
      <c r="AH23" s="89">
        <f t="shared" si="13"/>
        <v>0.3402777777777777</v>
      </c>
      <c r="AI23" s="89">
        <f t="shared" si="14"/>
        <v>0.3805555555555555</v>
      </c>
      <c r="AJ23" s="89">
        <f t="shared" si="17"/>
        <v>0.4118055555555555</v>
      </c>
      <c r="AK23" s="89">
        <v>0.46041666666666664</v>
      </c>
      <c r="AL23" s="89">
        <f t="shared" si="18"/>
        <v>0.48125</v>
      </c>
      <c r="AM23" s="89">
        <f t="shared" si="0"/>
        <v>0.5201388888888888</v>
      </c>
      <c r="AN23" s="89">
        <v>0.6027777777777777</v>
      </c>
      <c r="AO23" s="89">
        <f t="shared" si="19"/>
        <v>0.6340277777777777</v>
      </c>
      <c r="AP23" s="89">
        <v>0.6687499999999998</v>
      </c>
      <c r="AQ23" s="89">
        <v>0.7138888888888888</v>
      </c>
      <c r="AR23" s="89">
        <v>0.7784722222222221</v>
      </c>
      <c r="AS23" s="89">
        <f t="shared" si="15"/>
        <v>0.8666666666666666</v>
      </c>
      <c r="AT23" s="103" t="s">
        <v>241</v>
      </c>
      <c r="AU23" s="103" t="s">
        <v>241</v>
      </c>
    </row>
    <row r="24" spans="1:47" ht="10.5">
      <c r="A24" s="86" t="s">
        <v>193</v>
      </c>
      <c r="B24" s="81" t="s">
        <v>31</v>
      </c>
      <c r="C24" s="87">
        <v>1.7</v>
      </c>
      <c r="D24" s="88">
        <v>22.699999999999996</v>
      </c>
      <c r="E24" s="89">
        <v>0.001388888888888889</v>
      </c>
      <c r="F24" s="89">
        <v>0.025694444444444436</v>
      </c>
      <c r="G24" s="89">
        <f t="shared" si="1"/>
        <v>0.19930555555555549</v>
      </c>
      <c r="H24" s="89">
        <f t="shared" si="2"/>
        <v>0.21319444444444435</v>
      </c>
      <c r="I24" s="89">
        <f t="shared" si="3"/>
        <v>0.25833333333333325</v>
      </c>
      <c r="J24" s="89">
        <f t="shared" si="4"/>
        <v>0.3013888888888888</v>
      </c>
      <c r="K24" s="89">
        <f t="shared" si="5"/>
        <v>0.35208333333333325</v>
      </c>
      <c r="L24" s="89">
        <f t="shared" si="6"/>
        <v>0.3763888888888888</v>
      </c>
      <c r="M24" s="89">
        <f t="shared" si="7"/>
        <v>0.41458333333333325</v>
      </c>
      <c r="N24" s="89">
        <f t="shared" si="8"/>
        <v>0.4465277777777777</v>
      </c>
      <c r="O24" s="89">
        <v>0.5187499999999999</v>
      </c>
      <c r="P24" s="89">
        <f t="shared" si="9"/>
        <v>0.5534722222222221</v>
      </c>
      <c r="Q24" s="89">
        <f t="shared" si="10"/>
        <v>0.5833333333333333</v>
      </c>
      <c r="R24" s="89">
        <v>0.6284722222222221</v>
      </c>
      <c r="S24" s="89">
        <v>1.25763888888889</v>
      </c>
      <c r="T24" s="89">
        <f t="shared" si="11"/>
        <v>0.7895833333333332</v>
      </c>
      <c r="U24" s="103" t="s">
        <v>241</v>
      </c>
      <c r="V24" s="91" t="s">
        <v>241</v>
      </c>
      <c r="W24" s="80"/>
      <c r="X24" s="86" t="s">
        <v>218</v>
      </c>
      <c r="Y24" s="81" t="s">
        <v>31</v>
      </c>
      <c r="Z24" s="87">
        <v>1</v>
      </c>
      <c r="AA24" s="87">
        <v>1</v>
      </c>
      <c r="AB24" s="88">
        <v>23.6</v>
      </c>
      <c r="AC24" s="89">
        <v>0.001388888888888889</v>
      </c>
      <c r="AD24" s="89">
        <v>0.001388888888888889</v>
      </c>
      <c r="AE24" s="89">
        <v>0.027777777777777773</v>
      </c>
      <c r="AF24" s="89">
        <f t="shared" si="12"/>
        <v>0.2812499999999999</v>
      </c>
      <c r="AG24" s="89">
        <f t="shared" si="16"/>
        <v>0.2534722222222222</v>
      </c>
      <c r="AH24" s="89">
        <f t="shared" si="13"/>
        <v>0.34166666666666656</v>
      </c>
      <c r="AI24" s="89">
        <f t="shared" si="14"/>
        <v>0.38194444444444436</v>
      </c>
      <c r="AJ24" s="89">
        <f t="shared" si="17"/>
        <v>0.41319444444444436</v>
      </c>
      <c r="AK24" s="89">
        <v>0.4618055555555555</v>
      </c>
      <c r="AL24" s="89">
        <f t="shared" si="18"/>
        <v>0.4826388888888889</v>
      </c>
      <c r="AM24" s="89">
        <f t="shared" si="0"/>
        <v>0.5215277777777777</v>
      </c>
      <c r="AN24" s="89">
        <v>0.6041666666666666</v>
      </c>
      <c r="AO24" s="89">
        <f t="shared" si="19"/>
        <v>0.6354166666666666</v>
      </c>
      <c r="AP24" s="89">
        <v>0.6701388888888887</v>
      </c>
      <c r="AQ24" s="89">
        <v>0.7152777777777777</v>
      </c>
      <c r="AR24" s="89">
        <v>0.779861111111111</v>
      </c>
      <c r="AS24" s="89">
        <f t="shared" si="15"/>
        <v>0.8680555555555555</v>
      </c>
      <c r="AT24" s="103" t="s">
        <v>241</v>
      </c>
      <c r="AU24" s="103" t="s">
        <v>241</v>
      </c>
    </row>
    <row r="25" spans="1:47" ht="10.5">
      <c r="A25" s="86" t="s">
        <v>203</v>
      </c>
      <c r="B25" s="81" t="s">
        <v>32</v>
      </c>
      <c r="C25" s="87">
        <v>1.5</v>
      </c>
      <c r="D25" s="88">
        <v>24.199999999999996</v>
      </c>
      <c r="E25" s="89">
        <v>0.001388888888888889</v>
      </c>
      <c r="F25" s="89">
        <v>0.027083333333333324</v>
      </c>
      <c r="G25" s="89">
        <f t="shared" si="1"/>
        <v>0.20069444444444437</v>
      </c>
      <c r="H25" s="89">
        <f t="shared" si="2"/>
        <v>0.21458333333333324</v>
      </c>
      <c r="I25" s="89">
        <f t="shared" si="3"/>
        <v>0.25972222222222213</v>
      </c>
      <c r="J25" s="89">
        <f t="shared" si="4"/>
        <v>0.3027777777777777</v>
      </c>
      <c r="K25" s="89">
        <f t="shared" si="5"/>
        <v>0.35347222222222213</v>
      </c>
      <c r="L25" s="89">
        <f t="shared" si="6"/>
        <v>0.37777777777777766</v>
      </c>
      <c r="M25" s="89">
        <f t="shared" si="7"/>
        <v>0.41597222222222213</v>
      </c>
      <c r="N25" s="89">
        <f t="shared" si="8"/>
        <v>0.4479166666666666</v>
      </c>
      <c r="O25" s="89">
        <v>0.5201388888888888</v>
      </c>
      <c r="P25" s="89">
        <f t="shared" si="9"/>
        <v>0.554861111111111</v>
      </c>
      <c r="Q25" s="89">
        <f t="shared" si="10"/>
        <v>0.5847222222222221</v>
      </c>
      <c r="R25" s="89">
        <v>0.629861111111111</v>
      </c>
      <c r="S25" s="89">
        <v>1.29930555555556</v>
      </c>
      <c r="T25" s="89">
        <f t="shared" si="11"/>
        <v>0.7909722222222221</v>
      </c>
      <c r="U25" s="103" t="s">
        <v>241</v>
      </c>
      <c r="V25" s="91" t="s">
        <v>241</v>
      </c>
      <c r="W25" s="80"/>
      <c r="X25" s="86" t="s">
        <v>194</v>
      </c>
      <c r="Y25" s="81" t="s">
        <v>202</v>
      </c>
      <c r="Z25" s="87">
        <v>3.3</v>
      </c>
      <c r="AA25" s="87">
        <v>3.3</v>
      </c>
      <c r="AB25" s="88">
        <v>26.900000000000002</v>
      </c>
      <c r="AC25" s="89">
        <v>0.003472222222222222</v>
      </c>
      <c r="AD25" s="89">
        <v>0.003472222222222222</v>
      </c>
      <c r="AE25" s="89">
        <v>0.031249999999999993</v>
      </c>
      <c r="AF25" s="89">
        <f t="shared" si="12"/>
        <v>0.2847222222222221</v>
      </c>
      <c r="AG25" s="89">
        <f t="shared" si="16"/>
        <v>0.2569444444444444</v>
      </c>
      <c r="AH25" s="89">
        <f t="shared" si="13"/>
        <v>0.3451388888888888</v>
      </c>
      <c r="AI25" s="89">
        <f t="shared" si="14"/>
        <v>0.3854166666666666</v>
      </c>
      <c r="AJ25" s="89">
        <f t="shared" si="17"/>
        <v>0.4166666666666666</v>
      </c>
      <c r="AK25" s="89">
        <v>0.46527777777777773</v>
      </c>
      <c r="AL25" s="89">
        <f t="shared" si="18"/>
        <v>0.4861111111111111</v>
      </c>
      <c r="AM25" s="89">
        <f t="shared" si="0"/>
        <v>0.5249999999999999</v>
      </c>
      <c r="AN25" s="89">
        <v>0.6076388888888888</v>
      </c>
      <c r="AO25" s="89">
        <f t="shared" si="19"/>
        <v>0.6388888888888888</v>
      </c>
      <c r="AP25" s="89">
        <v>0.6736111111111109</v>
      </c>
      <c r="AQ25" s="89">
        <v>0.7187499999999999</v>
      </c>
      <c r="AR25" s="89">
        <v>0.7833333333333332</v>
      </c>
      <c r="AS25" s="89">
        <f t="shared" si="15"/>
        <v>0.8715277777777777</v>
      </c>
      <c r="AT25" s="103">
        <v>39.6</v>
      </c>
      <c r="AU25" s="103">
        <v>39.6</v>
      </c>
    </row>
    <row r="26" spans="1:47" ht="10.5">
      <c r="A26" s="86" t="s">
        <v>204</v>
      </c>
      <c r="B26" s="81" t="s">
        <v>32</v>
      </c>
      <c r="C26" s="87">
        <v>2</v>
      </c>
      <c r="D26" s="88">
        <v>26.199999999999996</v>
      </c>
      <c r="E26" s="89">
        <v>0.0020833333333333333</v>
      </c>
      <c r="F26" s="89">
        <v>0.029166666666666657</v>
      </c>
      <c r="G26" s="89">
        <f t="shared" si="1"/>
        <v>0.2027777777777777</v>
      </c>
      <c r="H26" s="89">
        <f t="shared" si="2"/>
        <v>0.21666666666666656</v>
      </c>
      <c r="I26" s="89">
        <f t="shared" si="3"/>
        <v>0.26180555555555546</v>
      </c>
      <c r="J26" s="89">
        <f t="shared" si="4"/>
        <v>0.304861111111111</v>
      </c>
      <c r="K26" s="89">
        <f t="shared" si="5"/>
        <v>0.35555555555555546</v>
      </c>
      <c r="L26" s="89">
        <f t="shared" si="6"/>
        <v>0.379861111111111</v>
      </c>
      <c r="M26" s="89">
        <f t="shared" si="7"/>
        <v>0.41805555555555546</v>
      </c>
      <c r="N26" s="89">
        <f t="shared" si="8"/>
        <v>0.4499999999999999</v>
      </c>
      <c r="O26" s="89">
        <v>0.5222222222222221</v>
      </c>
      <c r="P26" s="89">
        <f t="shared" si="9"/>
        <v>0.5569444444444444</v>
      </c>
      <c r="Q26" s="89">
        <f t="shared" si="10"/>
        <v>0.5868055555555555</v>
      </c>
      <c r="R26" s="89">
        <v>0.6319444444444443</v>
      </c>
      <c r="S26" s="89">
        <v>1.34097222222222</v>
      </c>
      <c r="T26" s="89">
        <f t="shared" si="11"/>
        <v>0.7930555555555554</v>
      </c>
      <c r="U26" s="103" t="s">
        <v>241</v>
      </c>
      <c r="V26" s="91" t="s">
        <v>241</v>
      </c>
      <c r="W26" s="80"/>
      <c r="X26" s="86" t="s">
        <v>222</v>
      </c>
      <c r="Y26" s="81" t="s">
        <v>32</v>
      </c>
      <c r="Z26" s="87">
        <v>3.1</v>
      </c>
      <c r="AA26" s="87">
        <v>3.1</v>
      </c>
      <c r="AB26" s="88">
        <v>30.000000000000004</v>
      </c>
      <c r="AC26" s="89">
        <v>0.003472222222222222</v>
      </c>
      <c r="AD26" s="89">
        <v>0.003472222222222222</v>
      </c>
      <c r="AE26" s="89">
        <v>0.03472222222222222</v>
      </c>
      <c r="AF26" s="89">
        <f t="shared" si="12"/>
        <v>0.2881944444444443</v>
      </c>
      <c r="AG26" s="89">
        <f t="shared" si="16"/>
        <v>0.26041666666666663</v>
      </c>
      <c r="AH26" s="89">
        <f t="shared" si="13"/>
        <v>0.348611111111111</v>
      </c>
      <c r="AI26" s="89">
        <f t="shared" si="14"/>
        <v>0.3888888888888888</v>
      </c>
      <c r="AJ26" s="89">
        <f t="shared" si="17"/>
        <v>0.4201388888888888</v>
      </c>
      <c r="AK26" s="89">
        <v>0.46874999999999994</v>
      </c>
      <c r="AL26" s="89">
        <f t="shared" si="18"/>
        <v>0.4895833333333333</v>
      </c>
      <c r="AM26" s="89">
        <f t="shared" si="0"/>
        <v>0.5284722222222221</v>
      </c>
      <c r="AN26" s="89">
        <v>0.611111111111111</v>
      </c>
      <c r="AO26" s="89">
        <f t="shared" si="19"/>
        <v>0.642361111111111</v>
      </c>
      <c r="AP26" s="89">
        <v>0.6770833333333331</v>
      </c>
      <c r="AQ26" s="89">
        <v>0.7222222222222221</v>
      </c>
      <c r="AR26" s="89">
        <v>0.7868055555555554</v>
      </c>
      <c r="AS26" s="89">
        <f t="shared" si="15"/>
        <v>0.8749999999999999</v>
      </c>
      <c r="AT26" s="103">
        <v>37.2</v>
      </c>
      <c r="AU26" s="103">
        <v>37.2</v>
      </c>
    </row>
    <row r="27" spans="1:47" ht="10.5">
      <c r="A27" s="86" t="s">
        <v>194</v>
      </c>
      <c r="B27" s="81" t="s">
        <v>202</v>
      </c>
      <c r="C27" s="87">
        <v>3.1</v>
      </c>
      <c r="D27" s="88">
        <v>29.299999999999997</v>
      </c>
      <c r="E27" s="89">
        <v>0.003472222222222222</v>
      </c>
      <c r="F27" s="89">
        <v>0.03263888888888888</v>
      </c>
      <c r="G27" s="89">
        <f t="shared" si="1"/>
        <v>0.2062499999999999</v>
      </c>
      <c r="H27" s="89">
        <f t="shared" si="2"/>
        <v>0.22013888888888877</v>
      </c>
      <c r="I27" s="89">
        <f t="shared" si="3"/>
        <v>0.26527777777777767</v>
      </c>
      <c r="J27" s="89">
        <f t="shared" si="4"/>
        <v>0.30833333333333324</v>
      </c>
      <c r="K27" s="89">
        <f t="shared" si="5"/>
        <v>0.35902777777777767</v>
      </c>
      <c r="L27" s="89">
        <f t="shared" si="6"/>
        <v>0.3833333333333332</v>
      </c>
      <c r="M27" s="89">
        <f t="shared" si="7"/>
        <v>0.42152777777777767</v>
      </c>
      <c r="N27" s="89">
        <f t="shared" si="8"/>
        <v>0.4534722222222221</v>
      </c>
      <c r="O27" s="89">
        <v>0.5256944444444444</v>
      </c>
      <c r="P27" s="89">
        <f t="shared" si="9"/>
        <v>0.5604166666666666</v>
      </c>
      <c r="Q27" s="89">
        <f t="shared" si="10"/>
        <v>0.5902777777777777</v>
      </c>
      <c r="R27" s="89">
        <v>0.6354166666666665</v>
      </c>
      <c r="S27" s="89">
        <v>1.38263888888889</v>
      </c>
      <c r="T27" s="89">
        <f t="shared" si="11"/>
        <v>0.7965277777777776</v>
      </c>
      <c r="U27" s="103">
        <v>37.2</v>
      </c>
      <c r="V27" s="91">
        <v>37.2</v>
      </c>
      <c r="W27" s="80"/>
      <c r="X27" s="86" t="s">
        <v>223</v>
      </c>
      <c r="Y27" s="81" t="s">
        <v>32</v>
      </c>
      <c r="Z27" s="87">
        <v>1.8</v>
      </c>
      <c r="AA27" s="87">
        <v>1.8</v>
      </c>
      <c r="AB27" s="88">
        <v>31.800000000000004</v>
      </c>
      <c r="AC27" s="89">
        <v>0.0020833333333333333</v>
      </c>
      <c r="AD27" s="89">
        <v>0.0020833333333333333</v>
      </c>
      <c r="AE27" s="89">
        <v>0.03680555555555555</v>
      </c>
      <c r="AF27" s="89">
        <f t="shared" si="12"/>
        <v>0.29027777777777763</v>
      </c>
      <c r="AG27" s="89">
        <f t="shared" si="16"/>
        <v>0.26249999999999996</v>
      </c>
      <c r="AH27" s="89">
        <f t="shared" si="13"/>
        <v>0.3506944444444443</v>
      </c>
      <c r="AI27" s="89">
        <f t="shared" si="14"/>
        <v>0.3909722222222221</v>
      </c>
      <c r="AJ27" s="89">
        <f t="shared" si="17"/>
        <v>0.4222222222222221</v>
      </c>
      <c r="AK27" s="89">
        <v>0.47083333333333327</v>
      </c>
      <c r="AL27" s="89">
        <f t="shared" si="18"/>
        <v>0.49166666666666664</v>
      </c>
      <c r="AM27" s="89">
        <f t="shared" si="0"/>
        <v>0.5305555555555554</v>
      </c>
      <c r="AN27" s="89">
        <v>0.6131944444444444</v>
      </c>
      <c r="AO27" s="89">
        <f t="shared" si="19"/>
        <v>0.6444444444444444</v>
      </c>
      <c r="AP27" s="89">
        <v>0.6791666666666665</v>
      </c>
      <c r="AQ27" s="89">
        <v>0.7243055555555554</v>
      </c>
      <c r="AR27" s="89">
        <v>0.7888888888888888</v>
      </c>
      <c r="AS27" s="89">
        <f t="shared" si="15"/>
        <v>0.8770833333333332</v>
      </c>
      <c r="AT27" s="103" t="s">
        <v>241</v>
      </c>
      <c r="AU27" s="103" t="s">
        <v>241</v>
      </c>
    </row>
    <row r="28" spans="1:47" ht="10.5">
      <c r="A28" s="86" t="s">
        <v>219</v>
      </c>
      <c r="B28" s="81" t="s">
        <v>31</v>
      </c>
      <c r="C28" s="87">
        <v>3.3</v>
      </c>
      <c r="D28" s="88">
        <v>32.599999999999994</v>
      </c>
      <c r="E28" s="89">
        <v>0.003472222222222222</v>
      </c>
      <c r="F28" s="89">
        <v>0.0361111111111111</v>
      </c>
      <c r="G28" s="89">
        <f t="shared" si="1"/>
        <v>0.20972222222222212</v>
      </c>
      <c r="H28" s="89">
        <f t="shared" si="2"/>
        <v>0.22361111111111098</v>
      </c>
      <c r="I28" s="89">
        <f t="shared" si="3"/>
        <v>0.2687499999999999</v>
      </c>
      <c r="J28" s="89">
        <f t="shared" si="4"/>
        <v>0.31180555555555545</v>
      </c>
      <c r="K28" s="89">
        <f t="shared" si="5"/>
        <v>0.3624999999999999</v>
      </c>
      <c r="L28" s="89">
        <f t="shared" si="6"/>
        <v>0.3868055555555554</v>
      </c>
      <c r="M28" s="89">
        <f t="shared" si="7"/>
        <v>0.4249999999999999</v>
      </c>
      <c r="N28" s="89">
        <f t="shared" si="8"/>
        <v>0.4569444444444443</v>
      </c>
      <c r="O28" s="89">
        <v>0.5291666666666666</v>
      </c>
      <c r="P28" s="89">
        <f t="shared" si="9"/>
        <v>0.5638888888888888</v>
      </c>
      <c r="Q28" s="89">
        <f t="shared" si="10"/>
        <v>0.5937499999999999</v>
      </c>
      <c r="R28" s="89">
        <v>0.6388888888888887</v>
      </c>
      <c r="S28" s="89">
        <v>1.42430555555556</v>
      </c>
      <c r="T28" s="89">
        <f t="shared" si="11"/>
        <v>0.7999999999999998</v>
      </c>
      <c r="U28" s="103">
        <v>39.6</v>
      </c>
      <c r="V28" s="91">
        <v>39.6</v>
      </c>
      <c r="W28" s="80"/>
      <c r="X28" s="86" t="s">
        <v>193</v>
      </c>
      <c r="Y28" s="81" t="s">
        <v>31</v>
      </c>
      <c r="Z28" s="87">
        <v>1.6</v>
      </c>
      <c r="AA28" s="87">
        <v>1.6</v>
      </c>
      <c r="AB28" s="88">
        <v>33.400000000000006</v>
      </c>
      <c r="AC28" s="89">
        <v>0.0020833333333333333</v>
      </c>
      <c r="AD28" s="89">
        <v>0.0020833333333333333</v>
      </c>
      <c r="AE28" s="89">
        <v>0.03888888888888888</v>
      </c>
      <c r="AF28" s="89">
        <f t="shared" si="12"/>
        <v>0.29236111111111096</v>
      </c>
      <c r="AG28" s="89">
        <f t="shared" si="16"/>
        <v>0.2645833333333333</v>
      </c>
      <c r="AH28" s="89">
        <f t="shared" si="13"/>
        <v>0.35277777777777763</v>
      </c>
      <c r="AI28" s="89">
        <f t="shared" si="14"/>
        <v>0.39305555555555544</v>
      </c>
      <c r="AJ28" s="89">
        <f t="shared" si="17"/>
        <v>0.42430555555555544</v>
      </c>
      <c r="AK28" s="89">
        <v>0.4729166666666666</v>
      </c>
      <c r="AL28" s="89">
        <f t="shared" si="18"/>
        <v>0.49374999999999997</v>
      </c>
      <c r="AM28" s="89">
        <f t="shared" si="0"/>
        <v>0.5326388888888888</v>
      </c>
      <c r="AN28" s="89">
        <v>0.6152777777777777</v>
      </c>
      <c r="AO28" s="89">
        <f t="shared" si="19"/>
        <v>0.6465277777777777</v>
      </c>
      <c r="AP28" s="89">
        <v>0.6812499999999998</v>
      </c>
      <c r="AQ28" s="89">
        <v>0.7263888888888888</v>
      </c>
      <c r="AR28" s="89">
        <v>0.7909722222222221</v>
      </c>
      <c r="AS28" s="89">
        <f t="shared" si="15"/>
        <v>0.8791666666666665</v>
      </c>
      <c r="AT28" s="103" t="s">
        <v>241</v>
      </c>
      <c r="AU28" s="103" t="s">
        <v>241</v>
      </c>
    </row>
    <row r="29" spans="1:47" ht="10.5">
      <c r="A29" s="86" t="s">
        <v>220</v>
      </c>
      <c r="B29" s="81" t="s">
        <v>202</v>
      </c>
      <c r="C29" s="87">
        <v>1</v>
      </c>
      <c r="D29" s="88">
        <v>33.599999999999994</v>
      </c>
      <c r="E29" s="89">
        <v>0.001388888888888889</v>
      </c>
      <c r="F29" s="89">
        <v>0.03749999999999999</v>
      </c>
      <c r="G29" s="89">
        <f t="shared" si="1"/>
        <v>0.211111111111111</v>
      </c>
      <c r="H29" s="89">
        <f t="shared" si="2"/>
        <v>0.22499999999999987</v>
      </c>
      <c r="I29" s="89">
        <f t="shared" si="3"/>
        <v>0.27013888888888876</v>
      </c>
      <c r="J29" s="89">
        <f t="shared" si="4"/>
        <v>0.31319444444444433</v>
      </c>
      <c r="K29" s="89">
        <f t="shared" si="5"/>
        <v>0.36388888888888876</v>
      </c>
      <c r="L29" s="89">
        <f t="shared" si="6"/>
        <v>0.3881944444444443</v>
      </c>
      <c r="M29" s="89">
        <f t="shared" si="7"/>
        <v>0.42638888888888876</v>
      </c>
      <c r="N29" s="89">
        <f t="shared" si="8"/>
        <v>0.4583333333333332</v>
      </c>
      <c r="O29" s="89">
        <v>0.5305555555555554</v>
      </c>
      <c r="P29" s="89">
        <f t="shared" si="9"/>
        <v>0.5652777777777777</v>
      </c>
      <c r="Q29" s="89">
        <f t="shared" si="10"/>
        <v>0.5951388888888888</v>
      </c>
      <c r="R29" s="89">
        <v>0.6402777777777776</v>
      </c>
      <c r="S29" s="89">
        <v>1.46597222222222</v>
      </c>
      <c r="T29" s="89">
        <f t="shared" si="11"/>
        <v>0.8013888888888887</v>
      </c>
      <c r="U29" s="103" t="s">
        <v>241</v>
      </c>
      <c r="V29" s="91" t="s">
        <v>241</v>
      </c>
      <c r="W29" s="80"/>
      <c r="X29" s="86" t="s">
        <v>224</v>
      </c>
      <c r="Y29" s="81" t="s">
        <v>31</v>
      </c>
      <c r="Z29" s="87">
        <v>1.8</v>
      </c>
      <c r="AA29" s="87">
        <v>1.8</v>
      </c>
      <c r="AB29" s="88">
        <v>35.2</v>
      </c>
      <c r="AC29" s="89">
        <v>0.001388888888888889</v>
      </c>
      <c r="AD29" s="89">
        <v>0.001388888888888889</v>
      </c>
      <c r="AE29" s="89">
        <v>0.04027777777777777</v>
      </c>
      <c r="AF29" s="89">
        <f t="shared" si="12"/>
        <v>0.29374999999999984</v>
      </c>
      <c r="AG29" s="89">
        <f t="shared" si="16"/>
        <v>0.26597222222222217</v>
      </c>
      <c r="AH29" s="89">
        <f t="shared" si="13"/>
        <v>0.3541666666666665</v>
      </c>
      <c r="AI29" s="89">
        <f t="shared" si="14"/>
        <v>0.3944444444444443</v>
      </c>
      <c r="AJ29" s="89">
        <f t="shared" si="17"/>
        <v>0.4256944444444443</v>
      </c>
      <c r="AK29" s="89">
        <v>0.4743055555555555</v>
      </c>
      <c r="AL29" s="89">
        <f t="shared" si="18"/>
        <v>0.49513888888888885</v>
      </c>
      <c r="AM29" s="89">
        <f t="shared" si="0"/>
        <v>0.5340277777777777</v>
      </c>
      <c r="AN29" s="89">
        <v>0.6166666666666666</v>
      </c>
      <c r="AO29" s="89">
        <f t="shared" si="19"/>
        <v>0.6479166666666666</v>
      </c>
      <c r="AP29" s="89">
        <v>0.6826388888888887</v>
      </c>
      <c r="AQ29" s="89">
        <v>0.7277777777777776</v>
      </c>
      <c r="AR29" s="89">
        <v>0.792361111111111</v>
      </c>
      <c r="AS29" s="89">
        <f t="shared" si="15"/>
        <v>0.8805555555555554</v>
      </c>
      <c r="AT29" s="103" t="s">
        <v>241</v>
      </c>
      <c r="AU29" s="103" t="s">
        <v>241</v>
      </c>
    </row>
    <row r="30" spans="1:47" ht="10.5">
      <c r="A30" s="86" t="s">
        <v>199</v>
      </c>
      <c r="B30" s="81" t="s">
        <v>31</v>
      </c>
      <c r="C30" s="87">
        <v>1.4</v>
      </c>
      <c r="D30" s="88">
        <v>34.99999999999999</v>
      </c>
      <c r="E30" s="89">
        <v>0.0020833333333333333</v>
      </c>
      <c r="F30" s="89">
        <v>0.039583333333333325</v>
      </c>
      <c r="G30" s="89">
        <f t="shared" si="1"/>
        <v>0.21319444444444433</v>
      </c>
      <c r="H30" s="89">
        <f t="shared" si="2"/>
        <v>0.2270833333333332</v>
      </c>
      <c r="I30" s="89">
        <f t="shared" si="3"/>
        <v>0.2722222222222221</v>
      </c>
      <c r="J30" s="89">
        <f t="shared" si="4"/>
        <v>0.31527777777777766</v>
      </c>
      <c r="K30" s="89">
        <f t="shared" si="5"/>
        <v>0.3659722222222221</v>
      </c>
      <c r="L30" s="89">
        <f t="shared" si="6"/>
        <v>0.3902777777777776</v>
      </c>
      <c r="M30" s="89">
        <f t="shared" si="7"/>
        <v>0.4284722222222221</v>
      </c>
      <c r="N30" s="89">
        <f t="shared" si="8"/>
        <v>0.46041666666666653</v>
      </c>
      <c r="O30" s="89">
        <v>0.5326388888888888</v>
      </c>
      <c r="P30" s="89">
        <f t="shared" si="9"/>
        <v>0.567361111111111</v>
      </c>
      <c r="Q30" s="89">
        <f t="shared" si="10"/>
        <v>0.5972222222222221</v>
      </c>
      <c r="R30" s="89">
        <v>0.6423611111111109</v>
      </c>
      <c r="S30" s="89">
        <v>1.50763888888889</v>
      </c>
      <c r="T30" s="89">
        <f t="shared" si="11"/>
        <v>0.803472222222222</v>
      </c>
      <c r="U30" s="103" t="s">
        <v>241</v>
      </c>
      <c r="V30" s="91" t="s">
        <v>241</v>
      </c>
      <c r="W30" s="80"/>
      <c r="X30" s="86" t="s">
        <v>200</v>
      </c>
      <c r="Y30" s="81" t="s">
        <v>31</v>
      </c>
      <c r="Z30" s="87">
        <v>0.6</v>
      </c>
      <c r="AA30" s="87">
        <v>0.6</v>
      </c>
      <c r="AB30" s="88">
        <v>35.800000000000004</v>
      </c>
      <c r="AC30" s="89">
        <v>0.0006944444444444445</v>
      </c>
      <c r="AD30" s="89">
        <v>0.0006944444444444445</v>
      </c>
      <c r="AE30" s="89">
        <v>0.040972222222222215</v>
      </c>
      <c r="AF30" s="89">
        <f t="shared" si="12"/>
        <v>0.2944444444444443</v>
      </c>
      <c r="AG30" s="89">
        <f t="shared" si="16"/>
        <v>0.2666666666666666</v>
      </c>
      <c r="AH30" s="89">
        <f t="shared" si="13"/>
        <v>0.35486111111111096</v>
      </c>
      <c r="AI30" s="89">
        <f t="shared" si="14"/>
        <v>0.39513888888888876</v>
      </c>
      <c r="AJ30" s="89">
        <f t="shared" si="17"/>
        <v>0.42638888888888876</v>
      </c>
      <c r="AK30" s="89">
        <v>0.4749999999999999</v>
      </c>
      <c r="AL30" s="89">
        <f t="shared" si="18"/>
        <v>0.4958333333333333</v>
      </c>
      <c r="AM30" s="89">
        <f t="shared" si="0"/>
        <v>0.5347222222222221</v>
      </c>
      <c r="AN30" s="89">
        <v>0.617361111111111</v>
      </c>
      <c r="AO30" s="89">
        <f t="shared" si="19"/>
        <v>0.648611111111111</v>
      </c>
      <c r="AP30" s="89">
        <v>0.6833333333333331</v>
      </c>
      <c r="AQ30" s="89">
        <v>0.7284722222222221</v>
      </c>
      <c r="AR30" s="89">
        <v>0.7930555555555554</v>
      </c>
      <c r="AS30" s="89">
        <f t="shared" si="15"/>
        <v>0.8812499999999999</v>
      </c>
      <c r="AT30" s="103" t="s">
        <v>241</v>
      </c>
      <c r="AU30" s="103" t="s">
        <v>241</v>
      </c>
    </row>
    <row r="31" spans="1:47" ht="10.5">
      <c r="A31" s="86" t="s">
        <v>195</v>
      </c>
      <c r="B31" s="81" t="s">
        <v>31</v>
      </c>
      <c r="C31" s="87">
        <v>1.6</v>
      </c>
      <c r="D31" s="88">
        <v>36.599999999999994</v>
      </c>
      <c r="E31" s="89">
        <v>0.0020833333333333333</v>
      </c>
      <c r="F31" s="89">
        <v>0.04166666666666666</v>
      </c>
      <c r="G31" s="89">
        <f t="shared" si="1"/>
        <v>0.21527777777777765</v>
      </c>
      <c r="H31" s="89">
        <f t="shared" si="2"/>
        <v>0.22916666666666652</v>
      </c>
      <c r="I31" s="89">
        <f t="shared" si="3"/>
        <v>0.2743055555555554</v>
      </c>
      <c r="J31" s="89">
        <f t="shared" si="4"/>
        <v>0.317361111111111</v>
      </c>
      <c r="K31" s="89">
        <f t="shared" si="5"/>
        <v>0.3680555555555554</v>
      </c>
      <c r="L31" s="89">
        <f t="shared" si="6"/>
        <v>0.39236111111111094</v>
      </c>
      <c r="M31" s="89">
        <f t="shared" si="7"/>
        <v>0.4305555555555554</v>
      </c>
      <c r="N31" s="89">
        <f t="shared" si="8"/>
        <v>0.46249999999999986</v>
      </c>
      <c r="O31" s="89">
        <v>0.5347222222222221</v>
      </c>
      <c r="P31" s="89">
        <f t="shared" si="9"/>
        <v>0.5694444444444443</v>
      </c>
      <c r="Q31" s="89">
        <f t="shared" si="10"/>
        <v>0.5993055555555554</v>
      </c>
      <c r="R31" s="89">
        <v>0.6444444444444443</v>
      </c>
      <c r="S31" s="89">
        <v>1.54930555555556</v>
      </c>
      <c r="T31" s="89">
        <f t="shared" si="11"/>
        <v>0.8055555555555554</v>
      </c>
      <c r="U31" s="103" t="s">
        <v>241</v>
      </c>
      <c r="V31" s="91" t="s">
        <v>241</v>
      </c>
      <c r="W31" s="80"/>
      <c r="X31" s="86" t="s">
        <v>191</v>
      </c>
      <c r="Y31" s="81" t="s">
        <v>31</v>
      </c>
      <c r="Z31" s="87">
        <v>2</v>
      </c>
      <c r="AA31" s="87">
        <v>2</v>
      </c>
      <c r="AB31" s="88">
        <v>37.800000000000004</v>
      </c>
      <c r="AC31" s="89">
        <v>0.0020833333333333333</v>
      </c>
      <c r="AD31" s="89">
        <v>0.0020833333333333333</v>
      </c>
      <c r="AE31" s="89">
        <v>0.04305555555555555</v>
      </c>
      <c r="AF31" s="89">
        <f t="shared" si="12"/>
        <v>0.2965277777777776</v>
      </c>
      <c r="AG31" s="89">
        <f t="shared" si="16"/>
        <v>0.26874999999999993</v>
      </c>
      <c r="AH31" s="89">
        <f t="shared" si="13"/>
        <v>0.3569444444444443</v>
      </c>
      <c r="AI31" s="89">
        <f t="shared" si="14"/>
        <v>0.3972222222222221</v>
      </c>
      <c r="AJ31" s="89">
        <f t="shared" si="17"/>
        <v>0.4284722222222221</v>
      </c>
      <c r="AK31" s="89">
        <v>0.47708333333333325</v>
      </c>
      <c r="AL31" s="89">
        <f t="shared" si="18"/>
        <v>0.4979166666666666</v>
      </c>
      <c r="AM31" s="89">
        <f t="shared" si="0"/>
        <v>0.5368055555555554</v>
      </c>
      <c r="AN31" s="89">
        <v>0.6194444444444444</v>
      </c>
      <c r="AO31" s="89">
        <f t="shared" si="19"/>
        <v>0.6506944444444444</v>
      </c>
      <c r="AP31" s="89">
        <v>0.6854166666666665</v>
      </c>
      <c r="AQ31" s="89">
        <v>0.7305555555555554</v>
      </c>
      <c r="AR31" s="89">
        <v>0.7951388888888887</v>
      </c>
      <c r="AS31" s="89">
        <f t="shared" si="15"/>
        <v>0.8833333333333332</v>
      </c>
      <c r="AT31" s="103" t="s">
        <v>241</v>
      </c>
      <c r="AU31" s="103" t="s">
        <v>241</v>
      </c>
    </row>
    <row r="32" spans="1:47" ht="10.5">
      <c r="A32" s="86" t="s">
        <v>196</v>
      </c>
      <c r="B32" s="81" t="s">
        <v>32</v>
      </c>
      <c r="C32" s="87">
        <v>1.4</v>
      </c>
      <c r="D32" s="88">
        <v>37.99999999999999</v>
      </c>
      <c r="E32" s="89">
        <v>0.001388888888888889</v>
      </c>
      <c r="F32" s="89">
        <v>0.04305555555555555</v>
      </c>
      <c r="G32" s="89">
        <f t="shared" si="1"/>
        <v>0.21666666666666654</v>
      </c>
      <c r="H32" s="89">
        <f t="shared" si="2"/>
        <v>0.2305555555555554</v>
      </c>
      <c r="I32" s="89">
        <f t="shared" si="3"/>
        <v>0.2756944444444443</v>
      </c>
      <c r="J32" s="89">
        <f t="shared" si="4"/>
        <v>0.31874999999999987</v>
      </c>
      <c r="K32" s="89">
        <f t="shared" si="5"/>
        <v>0.3694444444444443</v>
      </c>
      <c r="L32" s="89">
        <f t="shared" si="6"/>
        <v>0.3937499999999998</v>
      </c>
      <c r="M32" s="89">
        <f t="shared" si="7"/>
        <v>0.4319444444444443</v>
      </c>
      <c r="N32" s="89">
        <f t="shared" si="8"/>
        <v>0.46388888888888874</v>
      </c>
      <c r="O32" s="89">
        <v>0.536111111111111</v>
      </c>
      <c r="P32" s="89">
        <f t="shared" si="9"/>
        <v>0.5708333333333332</v>
      </c>
      <c r="Q32" s="89">
        <f t="shared" si="10"/>
        <v>0.6006944444444443</v>
      </c>
      <c r="R32" s="89">
        <v>0.6458333333333331</v>
      </c>
      <c r="S32" s="89">
        <v>1.59097222222222</v>
      </c>
      <c r="T32" s="89">
        <f t="shared" si="11"/>
        <v>0.8069444444444442</v>
      </c>
      <c r="U32" s="103" t="s">
        <v>241</v>
      </c>
      <c r="V32" s="91" t="s">
        <v>241</v>
      </c>
      <c r="W32" s="80"/>
      <c r="X32" s="86" t="s">
        <v>190</v>
      </c>
      <c r="Y32" s="81" t="s">
        <v>31</v>
      </c>
      <c r="Z32" s="87">
        <v>0.9</v>
      </c>
      <c r="AA32" s="87">
        <v>0.9</v>
      </c>
      <c r="AB32" s="88">
        <v>38.7</v>
      </c>
      <c r="AC32" s="89">
        <v>0.001388888888888889</v>
      </c>
      <c r="AD32" s="89">
        <v>0.001388888888888889</v>
      </c>
      <c r="AE32" s="89">
        <v>0.04444444444444444</v>
      </c>
      <c r="AF32" s="89">
        <f t="shared" si="12"/>
        <v>0.2979166666666665</v>
      </c>
      <c r="AG32" s="89">
        <f t="shared" si="16"/>
        <v>0.2701388888888888</v>
      </c>
      <c r="AH32" s="89">
        <f t="shared" si="13"/>
        <v>0.35833333333333317</v>
      </c>
      <c r="AI32" s="89">
        <f t="shared" si="14"/>
        <v>0.39861111111111097</v>
      </c>
      <c r="AJ32" s="89">
        <f t="shared" si="17"/>
        <v>0.42986111111111097</v>
      </c>
      <c r="AK32" s="89">
        <v>0.47847222222222213</v>
      </c>
      <c r="AL32" s="89">
        <f t="shared" si="18"/>
        <v>0.4993055555555555</v>
      </c>
      <c r="AM32" s="89">
        <f t="shared" si="0"/>
        <v>0.5381944444444443</v>
      </c>
      <c r="AN32" s="89">
        <v>0.6208333333333332</v>
      </c>
      <c r="AO32" s="89">
        <f t="shared" si="19"/>
        <v>0.6520833333333332</v>
      </c>
      <c r="AP32" s="89">
        <v>0.6868055555555553</v>
      </c>
      <c r="AQ32" s="89">
        <v>0.7319444444444443</v>
      </c>
      <c r="AR32" s="89">
        <v>0.7965277777777776</v>
      </c>
      <c r="AS32" s="89">
        <f t="shared" si="15"/>
        <v>0.8847222222222221</v>
      </c>
      <c r="AT32" s="103" t="s">
        <v>241</v>
      </c>
      <c r="AU32" s="103" t="s">
        <v>241</v>
      </c>
    </row>
    <row r="33" spans="1:47" ht="10.5">
      <c r="A33" s="86" t="s">
        <v>197</v>
      </c>
      <c r="B33" s="81" t="s">
        <v>31</v>
      </c>
      <c r="C33" s="87">
        <v>1.8</v>
      </c>
      <c r="D33" s="88">
        <v>39.79999999999999</v>
      </c>
      <c r="E33" s="89">
        <v>0.0020833333333333333</v>
      </c>
      <c r="F33" s="89">
        <v>0.04513888888888888</v>
      </c>
      <c r="G33" s="89">
        <f t="shared" si="1"/>
        <v>0.21874999999999986</v>
      </c>
      <c r="H33" s="89">
        <f t="shared" si="2"/>
        <v>0.23263888888888873</v>
      </c>
      <c r="I33" s="89">
        <f t="shared" si="3"/>
        <v>0.2777777777777776</v>
      </c>
      <c r="J33" s="89">
        <f t="shared" si="4"/>
        <v>0.3208333333333332</v>
      </c>
      <c r="K33" s="89">
        <f t="shared" si="5"/>
        <v>0.3715277777777776</v>
      </c>
      <c r="L33" s="89">
        <f t="shared" si="6"/>
        <v>0.39583333333333315</v>
      </c>
      <c r="M33" s="89">
        <f t="shared" si="7"/>
        <v>0.4340277777777776</v>
      </c>
      <c r="N33" s="89">
        <f t="shared" si="8"/>
        <v>0.46597222222222207</v>
      </c>
      <c r="O33" s="89">
        <v>0.5381944444444443</v>
      </c>
      <c r="P33" s="89">
        <f t="shared" si="9"/>
        <v>0.5729166666666665</v>
      </c>
      <c r="Q33" s="89">
        <f t="shared" si="10"/>
        <v>0.6027777777777776</v>
      </c>
      <c r="R33" s="89">
        <v>0.6479166666666665</v>
      </c>
      <c r="S33" s="89">
        <v>1.63263888888889</v>
      </c>
      <c r="T33" s="89">
        <f t="shared" si="11"/>
        <v>0.8090277777777776</v>
      </c>
      <c r="U33" s="103" t="s">
        <v>241</v>
      </c>
      <c r="V33" s="91" t="s">
        <v>241</v>
      </c>
      <c r="W33" s="80"/>
      <c r="X33" s="86" t="s">
        <v>189</v>
      </c>
      <c r="Y33" s="81" t="s">
        <v>31</v>
      </c>
      <c r="Z33" s="87">
        <v>1.2</v>
      </c>
      <c r="AA33" s="87">
        <v>1.2</v>
      </c>
      <c r="AB33" s="88">
        <v>39.900000000000006</v>
      </c>
      <c r="AC33" s="89">
        <v>0.001388888888888889</v>
      </c>
      <c r="AD33" s="89">
        <v>0.001388888888888889</v>
      </c>
      <c r="AE33" s="89">
        <v>0.04583333333333333</v>
      </c>
      <c r="AF33" s="89">
        <f t="shared" si="12"/>
        <v>0.2993055555555554</v>
      </c>
      <c r="AG33" s="89">
        <f t="shared" si="16"/>
        <v>0.2715277777777777</v>
      </c>
      <c r="AH33" s="89">
        <f t="shared" si="13"/>
        <v>0.35972222222222205</v>
      </c>
      <c r="AI33" s="89">
        <f t="shared" si="14"/>
        <v>0.39999999999999986</v>
      </c>
      <c r="AJ33" s="89">
        <f t="shared" si="17"/>
        <v>0.43124999999999986</v>
      </c>
      <c r="AK33" s="89">
        <v>0.479861111111111</v>
      </c>
      <c r="AL33" s="89">
        <f t="shared" si="18"/>
        <v>0.5006944444444444</v>
      </c>
      <c r="AM33" s="89">
        <f t="shared" si="0"/>
        <v>0.5395833333333332</v>
      </c>
      <c r="AN33" s="89">
        <v>0.6222222222222221</v>
      </c>
      <c r="AO33" s="89">
        <f t="shared" si="19"/>
        <v>0.6534722222222221</v>
      </c>
      <c r="AP33" s="89">
        <v>0.6881944444444442</v>
      </c>
      <c r="AQ33" s="89">
        <v>0.7333333333333332</v>
      </c>
      <c r="AR33" s="89">
        <v>0.7979166666666665</v>
      </c>
      <c r="AS33" s="89">
        <f t="shared" si="15"/>
        <v>0.886111111111111</v>
      </c>
      <c r="AT33" s="103" t="s">
        <v>241</v>
      </c>
      <c r="AU33" s="103" t="s">
        <v>241</v>
      </c>
    </row>
    <row r="34" spans="1:47" ht="10.5">
      <c r="A34" s="86" t="s">
        <v>198</v>
      </c>
      <c r="B34" s="81" t="s">
        <v>31</v>
      </c>
      <c r="C34" s="87">
        <v>1.8</v>
      </c>
      <c r="D34" s="88">
        <v>41.59999999999999</v>
      </c>
      <c r="E34" s="89">
        <v>0.0020833333333333333</v>
      </c>
      <c r="F34" s="89">
        <v>0.047222222222222214</v>
      </c>
      <c r="G34" s="89">
        <f t="shared" si="1"/>
        <v>0.2208333333333332</v>
      </c>
      <c r="H34" s="89">
        <f t="shared" si="2"/>
        <v>0.23472222222222205</v>
      </c>
      <c r="I34" s="89">
        <f t="shared" si="3"/>
        <v>0.27986111111111095</v>
      </c>
      <c r="J34" s="89">
        <f t="shared" si="4"/>
        <v>0.3229166666666665</v>
      </c>
      <c r="K34" s="89">
        <f t="shared" si="5"/>
        <v>0.37361111111111095</v>
      </c>
      <c r="L34" s="89">
        <f t="shared" si="6"/>
        <v>0.3979166666666665</v>
      </c>
      <c r="M34" s="89">
        <f t="shared" si="7"/>
        <v>0.43611111111111095</v>
      </c>
      <c r="N34" s="89">
        <f t="shared" si="8"/>
        <v>0.4680555555555554</v>
      </c>
      <c r="O34" s="89">
        <v>0.5402777777777776</v>
      </c>
      <c r="P34" s="89">
        <f t="shared" si="9"/>
        <v>0.5749999999999998</v>
      </c>
      <c r="Q34" s="89">
        <f t="shared" si="10"/>
        <v>0.604861111111111</v>
      </c>
      <c r="R34" s="89">
        <v>0.6499999999999998</v>
      </c>
      <c r="S34" s="89">
        <v>1.67430555555556</v>
      </c>
      <c r="T34" s="89">
        <f t="shared" si="11"/>
        <v>0.8111111111111109</v>
      </c>
      <c r="U34" s="103" t="s">
        <v>241</v>
      </c>
      <c r="V34" s="91" t="s">
        <v>241</v>
      </c>
      <c r="W34" s="80"/>
      <c r="X34" s="86" t="s">
        <v>225</v>
      </c>
      <c r="Y34" s="81" t="s">
        <v>31</v>
      </c>
      <c r="Z34" s="87">
        <v>1.7</v>
      </c>
      <c r="AA34" s="87">
        <v>1.7</v>
      </c>
      <c r="AB34" s="88">
        <v>41.60000000000001</v>
      </c>
      <c r="AC34" s="89">
        <v>0.001388888888888889</v>
      </c>
      <c r="AD34" s="89">
        <v>0.001388888888888889</v>
      </c>
      <c r="AE34" s="89">
        <v>0.04722222222222222</v>
      </c>
      <c r="AF34" s="89">
        <f t="shared" si="12"/>
        <v>0.30069444444444426</v>
      </c>
      <c r="AG34" s="89">
        <f t="shared" si="16"/>
        <v>0.2729166666666666</v>
      </c>
      <c r="AH34" s="89">
        <f t="shared" si="13"/>
        <v>0.36111111111111094</v>
      </c>
      <c r="AI34" s="89">
        <f t="shared" si="14"/>
        <v>0.40138888888888874</v>
      </c>
      <c r="AJ34" s="89">
        <f t="shared" si="17"/>
        <v>0.43263888888888874</v>
      </c>
      <c r="AK34" s="89">
        <v>0.4812499999999999</v>
      </c>
      <c r="AL34" s="89">
        <f t="shared" si="18"/>
        <v>0.5020833333333333</v>
      </c>
      <c r="AM34" s="89">
        <f t="shared" si="0"/>
        <v>0.5409722222222221</v>
      </c>
      <c r="AN34" s="89">
        <v>0.623611111111111</v>
      </c>
      <c r="AO34" s="89">
        <f t="shared" si="19"/>
        <v>0.654861111111111</v>
      </c>
      <c r="AP34" s="89">
        <v>0.6895833333333331</v>
      </c>
      <c r="AQ34" s="89">
        <v>0.734722222222222</v>
      </c>
      <c r="AR34" s="89">
        <v>0.7993055555555554</v>
      </c>
      <c r="AS34" s="89">
        <f t="shared" si="15"/>
        <v>0.8874999999999998</v>
      </c>
      <c r="AT34" s="103" t="s">
        <v>241</v>
      </c>
      <c r="AU34" s="103" t="s">
        <v>241</v>
      </c>
    </row>
    <row r="35" spans="1:47" ht="10.5">
      <c r="A35" s="86" t="s">
        <v>221</v>
      </c>
      <c r="B35" s="81" t="s">
        <v>32</v>
      </c>
      <c r="C35" s="87">
        <v>3.7</v>
      </c>
      <c r="D35" s="88">
        <v>45.29999999999999</v>
      </c>
      <c r="E35" s="89">
        <v>0.003472222222222222</v>
      </c>
      <c r="F35" s="89">
        <v>0.05069444444444444</v>
      </c>
      <c r="G35" s="89">
        <f t="shared" si="1"/>
        <v>0.2243055555555554</v>
      </c>
      <c r="H35" s="89"/>
      <c r="I35" s="89">
        <f t="shared" si="3"/>
        <v>0.28333333333333316</v>
      </c>
      <c r="J35" s="89">
        <f t="shared" si="4"/>
        <v>0.32638888888888873</v>
      </c>
      <c r="K35" s="89"/>
      <c r="L35" s="89">
        <f t="shared" si="6"/>
        <v>0.4013888888888887</v>
      </c>
      <c r="M35" s="89"/>
      <c r="N35" s="89">
        <f t="shared" si="8"/>
        <v>0.4715277777777776</v>
      </c>
      <c r="O35" s="89">
        <v>0.5437499999999998</v>
      </c>
      <c r="P35" s="89"/>
      <c r="Q35" s="89">
        <f t="shared" si="10"/>
        <v>0.6083333333333332</v>
      </c>
      <c r="R35" s="89">
        <v>0.653472222222222</v>
      </c>
      <c r="S35" s="89">
        <v>1.71597222222222</v>
      </c>
      <c r="T35" s="89">
        <f t="shared" si="11"/>
        <v>0.8145833333333331</v>
      </c>
      <c r="U35" s="103">
        <v>44.400000000000006</v>
      </c>
      <c r="V35" s="91">
        <v>44.400000000000006</v>
      </c>
      <c r="W35" s="80"/>
      <c r="X35" s="86" t="s">
        <v>264</v>
      </c>
      <c r="Y35" s="81" t="s">
        <v>40</v>
      </c>
      <c r="Z35" s="87">
        <v>0.8</v>
      </c>
      <c r="AA35" s="87">
        <v>0.8</v>
      </c>
      <c r="AB35" s="88">
        <v>42.400000000000006</v>
      </c>
      <c r="AC35" s="89">
        <v>0.001388888888888889</v>
      </c>
      <c r="AD35" s="89">
        <v>0.001388888888888889</v>
      </c>
      <c r="AE35" s="89">
        <v>0.04861111111111111</v>
      </c>
      <c r="AF35" s="89">
        <f t="shared" si="12"/>
        <v>0.30208333333333315</v>
      </c>
      <c r="AG35" s="89">
        <f t="shared" si="16"/>
        <v>0.27430555555555547</v>
      </c>
      <c r="AH35" s="89">
        <f t="shared" si="13"/>
        <v>0.3624999999999998</v>
      </c>
      <c r="AI35" s="89">
        <f t="shared" si="14"/>
        <v>0.4027777777777776</v>
      </c>
      <c r="AJ35" s="89">
        <f t="shared" si="17"/>
        <v>0.4340277777777776</v>
      </c>
      <c r="AK35" s="89">
        <v>0.4826388888888888</v>
      </c>
      <c r="AL35" s="89">
        <f t="shared" si="18"/>
        <v>0.5034722222222222</v>
      </c>
      <c r="AM35" s="89">
        <f t="shared" si="0"/>
        <v>0.542361111111111</v>
      </c>
      <c r="AN35" s="89">
        <v>0.6249999999999999</v>
      </c>
      <c r="AO35" s="89">
        <f t="shared" si="19"/>
        <v>0.6562499999999999</v>
      </c>
      <c r="AP35" s="89">
        <v>0.690972222222222</v>
      </c>
      <c r="AQ35" s="89">
        <v>0.7361111111111109</v>
      </c>
      <c r="AR35" s="89">
        <v>0.8006944444444443</v>
      </c>
      <c r="AS35" s="89">
        <f t="shared" si="15"/>
        <v>0.8888888888888887</v>
      </c>
      <c r="AT35" s="103" t="s">
        <v>241</v>
      </c>
      <c r="AU35" s="103" t="s">
        <v>241</v>
      </c>
    </row>
    <row r="36" spans="1:47" ht="10.5">
      <c r="A36" s="86" t="s">
        <v>250</v>
      </c>
      <c r="B36" s="81" t="s">
        <v>31</v>
      </c>
      <c r="C36" s="87">
        <v>2.1</v>
      </c>
      <c r="D36" s="88">
        <v>47.39999999999999</v>
      </c>
      <c r="E36" s="89">
        <v>0.0020833333333333333</v>
      </c>
      <c r="F36" s="89">
        <v>0.05277777777777777</v>
      </c>
      <c r="G36" s="89">
        <f t="shared" si="1"/>
        <v>0.22638888888888872</v>
      </c>
      <c r="H36" s="89"/>
      <c r="I36" s="89">
        <f t="shared" si="3"/>
        <v>0.2854166666666665</v>
      </c>
      <c r="J36" s="89">
        <f t="shared" si="4"/>
        <v>0.32847222222222205</v>
      </c>
      <c r="K36" s="89"/>
      <c r="L36" s="89">
        <f t="shared" si="6"/>
        <v>0.403472222222222</v>
      </c>
      <c r="M36" s="89"/>
      <c r="N36" s="89">
        <f t="shared" si="8"/>
        <v>0.4736111111111109</v>
      </c>
      <c r="O36" s="89">
        <v>0.5458333333333332</v>
      </c>
      <c r="P36" s="89"/>
      <c r="Q36" s="89">
        <f t="shared" si="10"/>
        <v>0.6104166666666665</v>
      </c>
      <c r="R36" s="89">
        <v>0.6555555555555553</v>
      </c>
      <c r="S36" s="89">
        <v>1.75763888888889</v>
      </c>
      <c r="T36" s="89">
        <f t="shared" si="11"/>
        <v>0.8166666666666664</v>
      </c>
      <c r="U36" s="103" t="s">
        <v>241</v>
      </c>
      <c r="V36" s="91" t="s">
        <v>241</v>
      </c>
      <c r="W36" s="80"/>
      <c r="X36" s="86" t="s">
        <v>265</v>
      </c>
      <c r="Y36" s="81" t="s">
        <v>40</v>
      </c>
      <c r="Z36" s="87">
        <v>1.2</v>
      </c>
      <c r="AA36" s="87">
        <v>1.2</v>
      </c>
      <c r="AB36" s="88">
        <v>43.60000000000001</v>
      </c>
      <c r="AC36" s="89">
        <v>0.001388888888888889</v>
      </c>
      <c r="AD36" s="89">
        <v>0.001388888888888889</v>
      </c>
      <c r="AE36" s="89">
        <v>0.05</v>
      </c>
      <c r="AF36" s="89">
        <f t="shared" si="12"/>
        <v>0.30347222222222203</v>
      </c>
      <c r="AG36" s="89">
        <f t="shared" si="16"/>
        <v>0.27569444444444435</v>
      </c>
      <c r="AH36" s="89">
        <f t="shared" si="13"/>
        <v>0.3638888888888887</v>
      </c>
      <c r="AI36" s="89">
        <f t="shared" si="14"/>
        <v>0.4041666666666665</v>
      </c>
      <c r="AJ36" s="89">
        <f t="shared" si="17"/>
        <v>0.4354166666666665</v>
      </c>
      <c r="AK36" s="89">
        <v>0.48402777777777767</v>
      </c>
      <c r="AL36" s="89">
        <f t="shared" si="18"/>
        <v>0.5048611111111111</v>
      </c>
      <c r="AM36" s="89">
        <f t="shared" si="0"/>
        <v>0.5437499999999998</v>
      </c>
      <c r="AN36" s="89">
        <v>0.6263888888888888</v>
      </c>
      <c r="AO36" s="89">
        <f t="shared" si="19"/>
        <v>0.6576388888888888</v>
      </c>
      <c r="AP36" s="89">
        <v>0.6923611111111109</v>
      </c>
      <c r="AQ36" s="89">
        <v>0.7374999999999998</v>
      </c>
      <c r="AR36" s="89">
        <v>0.8020833333333331</v>
      </c>
      <c r="AS36" s="89">
        <f t="shared" si="15"/>
        <v>0.8902777777777776</v>
      </c>
      <c r="AT36" s="103" t="s">
        <v>241</v>
      </c>
      <c r="AU36" s="103" t="s">
        <v>241</v>
      </c>
    </row>
    <row r="37" spans="1:47" ht="10.5">
      <c r="A37" s="86" t="s">
        <v>251</v>
      </c>
      <c r="B37" s="81" t="s">
        <v>31</v>
      </c>
      <c r="C37" s="87">
        <v>1.9</v>
      </c>
      <c r="D37" s="88">
        <v>49.29999999999999</v>
      </c>
      <c r="E37" s="89">
        <v>0.0020833333333333333</v>
      </c>
      <c r="F37" s="89">
        <v>0.054861111111111104</v>
      </c>
      <c r="G37" s="89">
        <f t="shared" si="1"/>
        <v>0.22847222222222205</v>
      </c>
      <c r="H37" s="89"/>
      <c r="I37" s="89">
        <f t="shared" si="3"/>
        <v>0.2874999999999998</v>
      </c>
      <c r="J37" s="89">
        <f t="shared" si="4"/>
        <v>0.3305555555555554</v>
      </c>
      <c r="K37" s="89"/>
      <c r="L37" s="89">
        <f t="shared" si="6"/>
        <v>0.40555555555555534</v>
      </c>
      <c r="M37" s="89"/>
      <c r="N37" s="89">
        <f t="shared" si="8"/>
        <v>0.47569444444444425</v>
      </c>
      <c r="O37" s="89">
        <v>0.5479166666666665</v>
      </c>
      <c r="P37" s="89"/>
      <c r="Q37" s="89">
        <f t="shared" si="10"/>
        <v>0.6124999999999998</v>
      </c>
      <c r="R37" s="89">
        <v>0.6576388888888887</v>
      </c>
      <c r="S37" s="89">
        <v>1.79930555555556</v>
      </c>
      <c r="T37" s="89">
        <f t="shared" si="11"/>
        <v>0.8187499999999998</v>
      </c>
      <c r="U37" s="103" t="s">
        <v>241</v>
      </c>
      <c r="V37" s="91" t="s">
        <v>241</v>
      </c>
      <c r="W37" s="80"/>
      <c r="X37" s="86" t="s">
        <v>266</v>
      </c>
      <c r="Y37" s="81" t="s">
        <v>40</v>
      </c>
      <c r="Z37" s="87">
        <v>2.2</v>
      </c>
      <c r="AA37" s="87">
        <v>2.2</v>
      </c>
      <c r="AB37" s="88">
        <v>45.80000000000001</v>
      </c>
      <c r="AC37" s="89">
        <v>0.0020833333333333333</v>
      </c>
      <c r="AD37" s="89">
        <v>0.0020833333333333333</v>
      </c>
      <c r="AE37" s="89">
        <v>0.052083333333333336</v>
      </c>
      <c r="AF37" s="89">
        <f t="shared" si="12"/>
        <v>0.30555555555555536</v>
      </c>
      <c r="AG37" s="89">
        <f t="shared" si="16"/>
        <v>0.2777777777777777</v>
      </c>
      <c r="AH37" s="89">
        <f t="shared" si="13"/>
        <v>0.36597222222222203</v>
      </c>
      <c r="AI37" s="89">
        <f t="shared" si="14"/>
        <v>0.40624999999999983</v>
      </c>
      <c r="AJ37" s="89">
        <f t="shared" si="17"/>
        <v>0.43749999999999983</v>
      </c>
      <c r="AK37" s="89">
        <v>0.486111111111111</v>
      </c>
      <c r="AL37" s="89">
        <f t="shared" si="18"/>
        <v>0.5069444444444444</v>
      </c>
      <c r="AM37" s="89">
        <f t="shared" si="0"/>
        <v>0.5458333333333332</v>
      </c>
      <c r="AN37" s="89">
        <v>0.6284722222222221</v>
      </c>
      <c r="AO37" s="89">
        <f t="shared" si="19"/>
        <v>0.6597222222222221</v>
      </c>
      <c r="AP37" s="89">
        <v>0.6944444444444442</v>
      </c>
      <c r="AQ37" s="89">
        <v>0.7395833333333331</v>
      </c>
      <c r="AR37" s="89">
        <v>0.8041666666666665</v>
      </c>
      <c r="AS37" s="89">
        <f t="shared" si="15"/>
        <v>0.8923611111111109</v>
      </c>
      <c r="AT37" s="103" t="s">
        <v>241</v>
      </c>
      <c r="AU37" s="103" t="s">
        <v>241</v>
      </c>
    </row>
    <row r="38" spans="1:47" ht="10.5">
      <c r="A38" s="86" t="s">
        <v>252</v>
      </c>
      <c r="B38" s="81" t="s">
        <v>32</v>
      </c>
      <c r="C38" s="87">
        <v>0.9</v>
      </c>
      <c r="D38" s="88">
        <v>50.19999999999999</v>
      </c>
      <c r="E38" s="89">
        <v>0.001388888888888889</v>
      </c>
      <c r="F38" s="89">
        <v>0.056249999999999994</v>
      </c>
      <c r="G38" s="89">
        <f t="shared" si="1"/>
        <v>0.22986111111111093</v>
      </c>
      <c r="H38" s="89"/>
      <c r="I38" s="89">
        <f t="shared" si="3"/>
        <v>0.2888888888888887</v>
      </c>
      <c r="J38" s="89">
        <f t="shared" si="4"/>
        <v>0.33194444444444426</v>
      </c>
      <c r="K38" s="89"/>
      <c r="L38" s="89">
        <f t="shared" si="6"/>
        <v>0.4069444444444442</v>
      </c>
      <c r="M38" s="89"/>
      <c r="N38" s="89">
        <f t="shared" si="8"/>
        <v>0.47708333333333314</v>
      </c>
      <c r="O38" s="89">
        <v>0.5493055555555554</v>
      </c>
      <c r="P38" s="89"/>
      <c r="Q38" s="89">
        <f t="shared" si="10"/>
        <v>0.6138888888888887</v>
      </c>
      <c r="R38" s="89">
        <v>0.6590277777777775</v>
      </c>
      <c r="S38" s="89">
        <v>1.84097222222222</v>
      </c>
      <c r="T38" s="89">
        <f t="shared" si="11"/>
        <v>0.8201388888888886</v>
      </c>
      <c r="U38" s="103" t="s">
        <v>241</v>
      </c>
      <c r="V38" s="91" t="s">
        <v>241</v>
      </c>
      <c r="W38" s="80"/>
      <c r="X38" s="86" t="s">
        <v>267</v>
      </c>
      <c r="Y38" s="81" t="s">
        <v>40</v>
      </c>
      <c r="Z38" s="87">
        <v>0.9</v>
      </c>
      <c r="AA38" s="87">
        <v>0.9</v>
      </c>
      <c r="AB38" s="88">
        <v>46.70000000000001</v>
      </c>
      <c r="AC38" s="89">
        <v>0.001388888888888889</v>
      </c>
      <c r="AD38" s="89">
        <v>0.001388888888888889</v>
      </c>
      <c r="AE38" s="89">
        <v>0.05347222222222223</v>
      </c>
      <c r="AF38" s="89">
        <f t="shared" si="12"/>
        <v>0.30694444444444424</v>
      </c>
      <c r="AG38" s="89">
        <f t="shared" si="16"/>
        <v>0.27916666666666656</v>
      </c>
      <c r="AH38" s="89">
        <f t="shared" si="13"/>
        <v>0.3673611111111109</v>
      </c>
      <c r="AI38" s="89">
        <f t="shared" si="14"/>
        <v>0.4076388888888887</v>
      </c>
      <c r="AJ38" s="89">
        <f t="shared" si="17"/>
        <v>0.4388888888888887</v>
      </c>
      <c r="AK38" s="89">
        <v>0.4874999999999999</v>
      </c>
      <c r="AL38" s="89">
        <f t="shared" si="18"/>
        <v>0.5083333333333333</v>
      </c>
      <c r="AM38" s="89">
        <f t="shared" si="0"/>
        <v>0.547222222222222</v>
      </c>
      <c r="AN38" s="89">
        <v>0.629861111111111</v>
      </c>
      <c r="AO38" s="89">
        <f t="shared" si="19"/>
        <v>0.661111111111111</v>
      </c>
      <c r="AP38" s="89">
        <v>0.6958333333333331</v>
      </c>
      <c r="AQ38" s="89">
        <v>0.740972222222222</v>
      </c>
      <c r="AR38" s="89">
        <v>0.8055555555555554</v>
      </c>
      <c r="AS38" s="89">
        <f t="shared" si="15"/>
        <v>0.8937499999999998</v>
      </c>
      <c r="AT38" s="103" t="s">
        <v>241</v>
      </c>
      <c r="AU38" s="103" t="s">
        <v>241</v>
      </c>
    </row>
    <row r="39" spans="1:47" ht="10.5">
      <c r="A39" s="86" t="s">
        <v>253</v>
      </c>
      <c r="B39" s="81" t="s">
        <v>32</v>
      </c>
      <c r="C39" s="87">
        <v>1.4</v>
      </c>
      <c r="D39" s="88">
        <v>51.59999999999999</v>
      </c>
      <c r="E39" s="89">
        <v>0.0020833333333333333</v>
      </c>
      <c r="F39" s="89">
        <v>0.05833333333333333</v>
      </c>
      <c r="G39" s="89">
        <f t="shared" si="1"/>
        <v>0.23194444444444426</v>
      </c>
      <c r="H39" s="89"/>
      <c r="I39" s="89">
        <f t="shared" si="3"/>
        <v>0.290972222222222</v>
      </c>
      <c r="J39" s="89">
        <f t="shared" si="4"/>
        <v>0.3340277777777776</v>
      </c>
      <c r="K39" s="89"/>
      <c r="L39" s="89">
        <f t="shared" si="6"/>
        <v>0.40902777777777755</v>
      </c>
      <c r="M39" s="89"/>
      <c r="N39" s="89">
        <f t="shared" si="8"/>
        <v>0.47916666666666646</v>
      </c>
      <c r="O39" s="89">
        <v>0.5513888888888887</v>
      </c>
      <c r="P39" s="89"/>
      <c r="Q39" s="89">
        <f t="shared" si="10"/>
        <v>0.615972222222222</v>
      </c>
      <c r="R39" s="89">
        <v>0.6611111111111109</v>
      </c>
      <c r="S39" s="89">
        <v>1.88263888888889</v>
      </c>
      <c r="T39" s="89">
        <f t="shared" si="11"/>
        <v>0.822222222222222</v>
      </c>
      <c r="U39" s="103" t="s">
        <v>241</v>
      </c>
      <c r="V39" s="91" t="s">
        <v>241</v>
      </c>
      <c r="W39" s="80"/>
      <c r="X39" s="86" t="s">
        <v>268</v>
      </c>
      <c r="Y39" s="81" t="s">
        <v>40</v>
      </c>
      <c r="Z39" s="87">
        <v>1.7</v>
      </c>
      <c r="AA39" s="87">
        <v>1.7</v>
      </c>
      <c r="AB39" s="88">
        <v>48.40000000000001</v>
      </c>
      <c r="AC39" s="89">
        <v>0.0020833333333333333</v>
      </c>
      <c r="AD39" s="89">
        <v>0.0020833333333333333</v>
      </c>
      <c r="AE39" s="89">
        <v>0.05555555555555556</v>
      </c>
      <c r="AF39" s="89">
        <f t="shared" si="12"/>
        <v>0.30902777777777757</v>
      </c>
      <c r="AG39" s="89">
        <f t="shared" si="16"/>
        <v>0.2812499999999999</v>
      </c>
      <c r="AH39" s="89">
        <f t="shared" si="13"/>
        <v>0.36944444444444424</v>
      </c>
      <c r="AI39" s="89">
        <f t="shared" si="14"/>
        <v>0.40972222222222204</v>
      </c>
      <c r="AJ39" s="89">
        <f t="shared" si="17"/>
        <v>0.44097222222222204</v>
      </c>
      <c r="AK39" s="89">
        <v>0.4895833333333332</v>
      </c>
      <c r="AL39" s="89">
        <f t="shared" si="18"/>
        <v>0.5104166666666666</v>
      </c>
      <c r="AM39" s="89">
        <f t="shared" si="0"/>
        <v>0.5493055555555554</v>
      </c>
      <c r="AN39" s="89">
        <v>0.6319444444444443</v>
      </c>
      <c r="AO39" s="89">
        <f t="shared" si="19"/>
        <v>0.6631944444444443</v>
      </c>
      <c r="AP39" s="89">
        <v>0.6979166666666664</v>
      </c>
      <c r="AQ39" s="89">
        <v>0.7430555555555554</v>
      </c>
      <c r="AR39" s="89">
        <v>0.8076388888888887</v>
      </c>
      <c r="AS39" s="89">
        <f t="shared" si="15"/>
        <v>0.8958333333333331</v>
      </c>
      <c r="AT39" s="103" t="s">
        <v>241</v>
      </c>
      <c r="AU39" s="103" t="s">
        <v>241</v>
      </c>
    </row>
    <row r="40" spans="1:47" ht="10.5">
      <c r="A40" s="86" t="s">
        <v>254</v>
      </c>
      <c r="B40" s="81" t="s">
        <v>31</v>
      </c>
      <c r="C40" s="87">
        <v>0.5</v>
      </c>
      <c r="D40" s="88">
        <v>52.09999999999999</v>
      </c>
      <c r="E40" s="89">
        <v>0.001388888888888889</v>
      </c>
      <c r="F40" s="89">
        <v>0.05972222222222222</v>
      </c>
      <c r="G40" s="89">
        <f t="shared" si="1"/>
        <v>0.23333333333333314</v>
      </c>
      <c r="H40" s="89"/>
      <c r="I40" s="89">
        <f t="shared" si="3"/>
        <v>0.2923611111111109</v>
      </c>
      <c r="J40" s="89">
        <f t="shared" si="4"/>
        <v>0.3354166666666665</v>
      </c>
      <c r="K40" s="89"/>
      <c r="L40" s="89">
        <f t="shared" si="6"/>
        <v>0.41041666666666643</v>
      </c>
      <c r="M40" s="89"/>
      <c r="N40" s="89">
        <f t="shared" si="8"/>
        <v>0.48055555555555535</v>
      </c>
      <c r="O40" s="89">
        <v>0.5527777777777776</v>
      </c>
      <c r="P40" s="89"/>
      <c r="Q40" s="89">
        <f t="shared" si="10"/>
        <v>0.6173611111111109</v>
      </c>
      <c r="R40" s="89">
        <v>0.6624999999999998</v>
      </c>
      <c r="S40" s="89">
        <v>1.92430555555556</v>
      </c>
      <c r="T40" s="89">
        <f t="shared" si="11"/>
        <v>0.8236111111111108</v>
      </c>
      <c r="U40" s="103" t="s">
        <v>241</v>
      </c>
      <c r="V40" s="91" t="s">
        <v>241</v>
      </c>
      <c r="W40" s="80"/>
      <c r="X40" s="86" t="s">
        <v>269</v>
      </c>
      <c r="Y40" s="81" t="s">
        <v>40</v>
      </c>
      <c r="Z40" s="87">
        <v>1.7</v>
      </c>
      <c r="AA40" s="87">
        <v>1.7</v>
      </c>
      <c r="AB40" s="88">
        <v>50.100000000000016</v>
      </c>
      <c r="AC40" s="89">
        <v>0.0020833333333333333</v>
      </c>
      <c r="AD40" s="89">
        <v>0.0020833333333333333</v>
      </c>
      <c r="AE40" s="89">
        <v>0.05763888888888889</v>
      </c>
      <c r="AF40" s="89">
        <f t="shared" si="12"/>
        <v>0.3111111111111109</v>
      </c>
      <c r="AG40" s="89">
        <f t="shared" si="16"/>
        <v>0.2833333333333332</v>
      </c>
      <c r="AH40" s="89">
        <f t="shared" si="13"/>
        <v>0.37152777777777757</v>
      </c>
      <c r="AI40" s="89">
        <f t="shared" si="14"/>
        <v>0.41180555555555537</v>
      </c>
      <c r="AJ40" s="89">
        <f t="shared" si="17"/>
        <v>0.44305555555555537</v>
      </c>
      <c r="AK40" s="89">
        <v>0.49166666666666653</v>
      </c>
      <c r="AL40" s="89">
        <f t="shared" si="18"/>
        <v>0.5125</v>
      </c>
      <c r="AM40" s="89">
        <f t="shared" si="0"/>
        <v>0.5513888888888887</v>
      </c>
      <c r="AN40" s="89">
        <v>0.6340277777777776</v>
      </c>
      <c r="AO40" s="89">
        <f t="shared" si="19"/>
        <v>0.6652777777777776</v>
      </c>
      <c r="AP40" s="89">
        <v>0.6999999999999997</v>
      </c>
      <c r="AQ40" s="89">
        <v>0.7451388888888887</v>
      </c>
      <c r="AR40" s="89">
        <v>0.809722222222222</v>
      </c>
      <c r="AS40" s="89">
        <f t="shared" si="15"/>
        <v>0.8979166666666665</v>
      </c>
      <c r="AT40" s="103" t="s">
        <v>241</v>
      </c>
      <c r="AU40" s="103" t="s">
        <v>241</v>
      </c>
    </row>
    <row r="41" spans="1:47" ht="10.5">
      <c r="A41" s="86" t="s">
        <v>255</v>
      </c>
      <c r="B41" s="81" t="s">
        <v>31</v>
      </c>
      <c r="C41" s="87">
        <v>2</v>
      </c>
      <c r="D41" s="88">
        <v>54.09999999999999</v>
      </c>
      <c r="E41" s="89">
        <v>0.002777777777777778</v>
      </c>
      <c r="F41" s="89">
        <v>0.06249999999999999</v>
      </c>
      <c r="G41" s="89">
        <f t="shared" si="1"/>
        <v>0.2361111111111109</v>
      </c>
      <c r="H41" s="89"/>
      <c r="I41" s="89">
        <f t="shared" si="3"/>
        <v>0.2951388888888887</v>
      </c>
      <c r="J41" s="89">
        <f t="shared" si="4"/>
        <v>0.33819444444444424</v>
      </c>
      <c r="K41" s="89"/>
      <c r="L41" s="89">
        <f t="shared" si="6"/>
        <v>0.4131944444444442</v>
      </c>
      <c r="M41" s="89"/>
      <c r="N41" s="89">
        <f t="shared" si="8"/>
        <v>0.4833333333333331</v>
      </c>
      <c r="O41" s="89">
        <v>0.5555555555555554</v>
      </c>
      <c r="P41" s="89"/>
      <c r="Q41" s="89">
        <f t="shared" si="10"/>
        <v>0.6201388888888887</v>
      </c>
      <c r="R41" s="89">
        <v>0.6652777777777775</v>
      </c>
      <c r="S41" s="89">
        <v>1.96597222222222</v>
      </c>
      <c r="T41" s="89">
        <f t="shared" si="11"/>
        <v>0.8263888888888886</v>
      </c>
      <c r="U41" s="103" t="s">
        <v>241</v>
      </c>
      <c r="V41" s="91" t="s">
        <v>241</v>
      </c>
      <c r="W41" s="80"/>
      <c r="X41" s="86" t="s">
        <v>226</v>
      </c>
      <c r="Y41" s="81" t="s">
        <v>202</v>
      </c>
      <c r="Z41" s="87">
        <v>3.2</v>
      </c>
      <c r="AA41" s="87">
        <v>3.2</v>
      </c>
      <c r="AB41" s="88">
        <v>53.30000000000002</v>
      </c>
      <c r="AC41" s="89">
        <v>0.003472222222222222</v>
      </c>
      <c r="AD41" s="89">
        <v>0.003472222222222222</v>
      </c>
      <c r="AE41" s="89">
        <v>0.061111111111111116</v>
      </c>
      <c r="AF41" s="89">
        <f t="shared" si="12"/>
        <v>0.3145833333333331</v>
      </c>
      <c r="AG41" s="89">
        <f t="shared" si="16"/>
        <v>0.2868055555555554</v>
      </c>
      <c r="AH41" s="89">
        <f t="shared" si="13"/>
        <v>0.3749999999999998</v>
      </c>
      <c r="AI41" s="89">
        <f t="shared" si="14"/>
        <v>0.4152777777777776</v>
      </c>
      <c r="AJ41" s="89">
        <f t="shared" si="17"/>
        <v>0.4465277777777776</v>
      </c>
      <c r="AK41" s="89">
        <v>0.49513888888888874</v>
      </c>
      <c r="AL41" s="89">
        <f t="shared" si="18"/>
        <v>0.5159722222222222</v>
      </c>
      <c r="AM41" s="89">
        <f t="shared" si="0"/>
        <v>0.5548611111111109</v>
      </c>
      <c r="AN41" s="89">
        <v>0.6374999999999998</v>
      </c>
      <c r="AO41" s="89">
        <f t="shared" si="19"/>
        <v>0.6687499999999998</v>
      </c>
      <c r="AP41" s="89">
        <v>0.7034722222222219</v>
      </c>
      <c r="AQ41" s="89">
        <v>0.7486111111111109</v>
      </c>
      <c r="AR41" s="89">
        <v>0.8131944444444442</v>
      </c>
      <c r="AS41" s="89">
        <f t="shared" si="15"/>
        <v>0.9013888888888887</v>
      </c>
      <c r="AT41" s="103">
        <v>38.400000000000006</v>
      </c>
      <c r="AU41" s="103">
        <v>38.400000000000006</v>
      </c>
    </row>
    <row r="42" spans="1:47" ht="10.5">
      <c r="A42" s="86" t="s">
        <v>256</v>
      </c>
      <c r="B42" s="81" t="s">
        <v>31</v>
      </c>
      <c r="C42" s="87">
        <v>0.6</v>
      </c>
      <c r="D42" s="88">
        <v>54.69999999999999</v>
      </c>
      <c r="E42" s="89">
        <v>0.001388888888888889</v>
      </c>
      <c r="F42" s="89">
        <v>0.06388888888888888</v>
      </c>
      <c r="G42" s="89">
        <f t="shared" si="1"/>
        <v>0.2374999999999998</v>
      </c>
      <c r="H42" s="89"/>
      <c r="I42" s="89">
        <f t="shared" si="3"/>
        <v>0.29652777777777756</v>
      </c>
      <c r="J42" s="89">
        <f t="shared" si="4"/>
        <v>0.3395833333333331</v>
      </c>
      <c r="K42" s="89"/>
      <c r="L42" s="89">
        <f t="shared" si="6"/>
        <v>0.4145833333333331</v>
      </c>
      <c r="M42" s="89"/>
      <c r="N42" s="89">
        <f t="shared" si="8"/>
        <v>0.484722222222222</v>
      </c>
      <c r="O42" s="89">
        <v>0.5569444444444442</v>
      </c>
      <c r="P42" s="89"/>
      <c r="Q42" s="89">
        <f t="shared" si="10"/>
        <v>0.6215277777777776</v>
      </c>
      <c r="R42" s="89">
        <v>0.6666666666666664</v>
      </c>
      <c r="S42" s="89">
        <v>2.00763888888889</v>
      </c>
      <c r="T42" s="89">
        <f t="shared" si="11"/>
        <v>0.8277777777777775</v>
      </c>
      <c r="U42" s="103" t="s">
        <v>241</v>
      </c>
      <c r="V42" s="91">
        <v>23.25</v>
      </c>
      <c r="W42" s="80"/>
      <c r="X42" s="86" t="s">
        <v>227</v>
      </c>
      <c r="Y42" s="81" t="s">
        <v>202</v>
      </c>
      <c r="Z42" s="87">
        <v>1.3</v>
      </c>
      <c r="AA42" s="87">
        <v>1.3</v>
      </c>
      <c r="AB42" s="88">
        <v>54.600000000000016</v>
      </c>
      <c r="AC42" s="89">
        <v>0.0020833333333333333</v>
      </c>
      <c r="AD42" s="89">
        <v>0.0020833333333333333</v>
      </c>
      <c r="AE42" s="89">
        <v>0.06319444444444446</v>
      </c>
      <c r="AF42" s="89">
        <f t="shared" si="12"/>
        <v>0.31666666666666643</v>
      </c>
      <c r="AG42" s="89">
        <f t="shared" si="16"/>
        <v>0.28888888888888875</v>
      </c>
      <c r="AH42" s="89">
        <f t="shared" si="13"/>
        <v>0.3770833333333331</v>
      </c>
      <c r="AI42" s="89">
        <f t="shared" si="14"/>
        <v>0.4173611111111109</v>
      </c>
      <c r="AJ42" s="89">
        <f t="shared" si="17"/>
        <v>0.4486111111111109</v>
      </c>
      <c r="AK42" s="89">
        <v>0.49722222222222207</v>
      </c>
      <c r="AL42" s="89">
        <f t="shared" si="18"/>
        <v>0.5180555555555555</v>
      </c>
      <c r="AM42" s="89">
        <f t="shared" si="0"/>
        <v>0.5569444444444442</v>
      </c>
      <c r="AN42" s="89">
        <v>0.6395833333333332</v>
      </c>
      <c r="AO42" s="89">
        <f t="shared" si="19"/>
        <v>0.6708333333333332</v>
      </c>
      <c r="AP42" s="89">
        <v>0.7055555555555553</v>
      </c>
      <c r="AQ42" s="89">
        <v>0.7506944444444442</v>
      </c>
      <c r="AR42" s="89">
        <v>0.8152777777777775</v>
      </c>
      <c r="AS42" s="89">
        <f t="shared" si="15"/>
        <v>0.903472222222222</v>
      </c>
      <c r="AT42" s="103" t="s">
        <v>241</v>
      </c>
      <c r="AU42" s="103" t="s">
        <v>241</v>
      </c>
    </row>
    <row r="43" spans="1:47" ht="10.5">
      <c r="A43" s="86" t="s">
        <v>257</v>
      </c>
      <c r="B43" s="81" t="s">
        <v>31</v>
      </c>
      <c r="C43" s="87">
        <v>1.5</v>
      </c>
      <c r="D43" s="88">
        <v>56.19999999999999</v>
      </c>
      <c r="E43" s="89">
        <v>0.0020833333333333333</v>
      </c>
      <c r="F43" s="89">
        <v>0.06597222222222222</v>
      </c>
      <c r="G43" s="89">
        <f t="shared" si="1"/>
        <v>0.23958333333333312</v>
      </c>
      <c r="H43" s="89"/>
      <c r="I43" s="89">
        <f t="shared" si="3"/>
        <v>0.2986111111111109</v>
      </c>
      <c r="J43" s="89">
        <f t="shared" si="4"/>
        <v>0.34166666666666645</v>
      </c>
      <c r="K43" s="89"/>
      <c r="L43" s="89">
        <f t="shared" si="6"/>
        <v>0.4166666666666664</v>
      </c>
      <c r="M43" s="89"/>
      <c r="N43" s="89">
        <f t="shared" si="8"/>
        <v>0.4868055555555553</v>
      </c>
      <c r="O43" s="89">
        <v>0.5590277777777776</v>
      </c>
      <c r="P43" s="89"/>
      <c r="Q43" s="89">
        <f t="shared" si="10"/>
        <v>0.6236111111111109</v>
      </c>
      <c r="R43" s="89">
        <v>0.6687499999999997</v>
      </c>
      <c r="S43" s="89">
        <v>2.04930555555556</v>
      </c>
      <c r="T43" s="89">
        <f t="shared" si="11"/>
        <v>0.8298611111111108</v>
      </c>
      <c r="U43" s="103" t="s">
        <v>241</v>
      </c>
      <c r="V43" s="91" t="s">
        <v>241</v>
      </c>
      <c r="W43" s="80"/>
      <c r="X43" s="86" t="s">
        <v>231</v>
      </c>
      <c r="Y43" s="81" t="s">
        <v>202</v>
      </c>
      <c r="Z43" s="87">
        <v>0.5</v>
      </c>
      <c r="AA43" s="87">
        <v>0.5</v>
      </c>
      <c r="AB43" s="88">
        <v>55.100000000000016</v>
      </c>
      <c r="AC43" s="89">
        <v>0.0006944444444444445</v>
      </c>
      <c r="AD43" s="89">
        <v>0.0006944444444444445</v>
      </c>
      <c r="AE43" s="89">
        <v>0.0638888888888889</v>
      </c>
      <c r="AF43" s="89">
        <f t="shared" si="12"/>
        <v>0.31736111111111087</v>
      </c>
      <c r="AG43" s="89">
        <f t="shared" si="16"/>
        <v>0.2895833333333332</v>
      </c>
      <c r="AH43" s="89">
        <f t="shared" si="13"/>
        <v>0.37777777777777755</v>
      </c>
      <c r="AI43" s="89">
        <f t="shared" si="14"/>
        <v>0.41805555555555535</v>
      </c>
      <c r="AJ43" s="89">
        <f t="shared" si="17"/>
        <v>0.44930555555555535</v>
      </c>
      <c r="AK43" s="89">
        <v>0.4979166666666665</v>
      </c>
      <c r="AL43" s="89">
        <f t="shared" si="18"/>
        <v>0.5187499999999999</v>
      </c>
      <c r="AM43" s="89">
        <f t="shared" si="0"/>
        <v>0.5576388888888887</v>
      </c>
      <c r="AN43" s="89">
        <v>0.6402777777777776</v>
      </c>
      <c r="AO43" s="89">
        <f t="shared" si="19"/>
        <v>0.6715277777777776</v>
      </c>
      <c r="AP43" s="89">
        <v>0.7062499999999997</v>
      </c>
      <c r="AQ43" s="89">
        <v>0.7513888888888887</v>
      </c>
      <c r="AR43" s="89">
        <v>0.815972222222222</v>
      </c>
      <c r="AS43" s="89">
        <f t="shared" si="15"/>
        <v>0.9041666666666665</v>
      </c>
      <c r="AT43" s="103" t="s">
        <v>241</v>
      </c>
      <c r="AU43" s="103" t="s">
        <v>241</v>
      </c>
    </row>
    <row r="44" spans="1:47" ht="10.5">
      <c r="A44" s="80"/>
      <c r="B44" s="93"/>
      <c r="C44" s="94"/>
      <c r="D44" s="95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7"/>
      <c r="V44" s="97"/>
      <c r="W44" s="80"/>
      <c r="X44" s="86" t="s">
        <v>272</v>
      </c>
      <c r="Y44" s="81" t="s">
        <v>202</v>
      </c>
      <c r="Z44" s="87">
        <v>0.3</v>
      </c>
      <c r="AA44" s="87">
        <v>0.3</v>
      </c>
      <c r="AB44" s="88">
        <v>55.40000000000001</v>
      </c>
      <c r="AC44" s="89">
        <v>0.0006944444444444445</v>
      </c>
      <c r="AD44" s="89">
        <v>0.0006944444444444445</v>
      </c>
      <c r="AE44" s="89">
        <v>0.06458333333333334</v>
      </c>
      <c r="AF44" s="89">
        <f t="shared" si="12"/>
        <v>0.3180555555555553</v>
      </c>
      <c r="AG44" s="89">
        <f t="shared" si="16"/>
        <v>0.29027777777777763</v>
      </c>
      <c r="AH44" s="89">
        <f t="shared" si="13"/>
        <v>0.378472222222222</v>
      </c>
      <c r="AI44" s="89">
        <f t="shared" si="14"/>
        <v>0.4187499999999998</v>
      </c>
      <c r="AJ44" s="89">
        <f t="shared" si="17"/>
        <v>0.4499999999999998</v>
      </c>
      <c r="AK44" s="89">
        <v>0.49861111111111095</v>
      </c>
      <c r="AL44" s="89">
        <f t="shared" si="18"/>
        <v>0.5194444444444444</v>
      </c>
      <c r="AM44" s="89">
        <f t="shared" si="0"/>
        <v>0.5583333333333331</v>
      </c>
      <c r="AN44" s="89">
        <v>0.640972222222222</v>
      </c>
      <c r="AO44" s="89">
        <f t="shared" si="19"/>
        <v>0.672222222222222</v>
      </c>
      <c r="AP44" s="89">
        <v>0.7069444444444442</v>
      </c>
      <c r="AQ44" s="89">
        <v>0.7520833333333331</v>
      </c>
      <c r="AR44" s="89">
        <v>0.8166666666666664</v>
      </c>
      <c r="AS44" s="89">
        <f t="shared" si="15"/>
        <v>0.9048611111111109</v>
      </c>
      <c r="AT44" s="103" t="s">
        <v>241</v>
      </c>
      <c r="AU44" s="103" t="s">
        <v>241</v>
      </c>
    </row>
    <row r="45" spans="1:47" ht="10.5">
      <c r="A45" s="80"/>
      <c r="B45" s="93"/>
      <c r="C45" s="94"/>
      <c r="D45" s="95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7"/>
      <c r="V45" s="97"/>
      <c r="W45" s="80"/>
      <c r="X45" s="86" t="s">
        <v>216</v>
      </c>
      <c r="Y45" s="81" t="s">
        <v>258</v>
      </c>
      <c r="Z45" s="87">
        <v>0.8</v>
      </c>
      <c r="AA45" s="87">
        <v>0.8</v>
      </c>
      <c r="AB45" s="88">
        <v>56.20000000000001</v>
      </c>
      <c r="AC45" s="89">
        <v>0.001388888888888889</v>
      </c>
      <c r="AD45" s="89">
        <v>0.001388888888888889</v>
      </c>
      <c r="AE45" s="89">
        <v>0.06597222222222222</v>
      </c>
      <c r="AF45" s="89">
        <f t="shared" si="12"/>
        <v>0.3194444444444442</v>
      </c>
      <c r="AG45" s="89">
        <f t="shared" si="16"/>
        <v>0.2916666666666665</v>
      </c>
      <c r="AH45" s="89">
        <f t="shared" si="13"/>
        <v>0.37986111111111087</v>
      </c>
      <c r="AI45" s="89">
        <f t="shared" si="14"/>
        <v>0.4201388888888887</v>
      </c>
      <c r="AJ45" s="89">
        <f t="shared" si="17"/>
        <v>0.4513888888888887</v>
      </c>
      <c r="AK45" s="89">
        <v>0.49999999999999983</v>
      </c>
      <c r="AL45" s="89">
        <f t="shared" si="18"/>
        <v>0.5208333333333333</v>
      </c>
      <c r="AM45" s="89">
        <f t="shared" si="0"/>
        <v>0.559722222222222</v>
      </c>
      <c r="AN45" s="89">
        <v>0.6423611111111109</v>
      </c>
      <c r="AO45" s="89">
        <f t="shared" si="19"/>
        <v>0.6736111111111109</v>
      </c>
      <c r="AP45" s="89">
        <v>0.708333333333333</v>
      </c>
      <c r="AQ45" s="89">
        <v>0.753472222222222</v>
      </c>
      <c r="AR45" s="89">
        <v>0.8180555555555553</v>
      </c>
      <c r="AS45" s="89">
        <f t="shared" si="15"/>
        <v>0.9062499999999998</v>
      </c>
      <c r="AT45" s="103" t="s">
        <v>241</v>
      </c>
      <c r="AU45" s="103" t="s">
        <v>241</v>
      </c>
    </row>
    <row r="46" ht="10.5">
      <c r="A46" s="78" t="s">
        <v>34</v>
      </c>
    </row>
    <row r="48" ht="10.5">
      <c r="A48" s="78" t="s">
        <v>0</v>
      </c>
    </row>
    <row r="49" spans="1:20" ht="10.5">
      <c r="A49" s="78" t="s">
        <v>90</v>
      </c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</row>
    <row r="50" spans="1:20" ht="10.5">
      <c r="A50" s="78" t="s">
        <v>240</v>
      </c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</row>
    <row r="51" spans="1:23" ht="10.5">
      <c r="A51" s="78" t="s">
        <v>270</v>
      </c>
      <c r="D51" s="99"/>
      <c r="E51" s="99"/>
      <c r="W51" s="80"/>
    </row>
    <row r="52" spans="1:23" ht="10.5">
      <c r="A52" s="336" t="s">
        <v>271</v>
      </c>
      <c r="B52" s="336"/>
      <c r="C52" s="336"/>
      <c r="D52" s="336"/>
      <c r="E52" s="336"/>
      <c r="F52" s="336"/>
      <c r="G52" s="336"/>
      <c r="H52" s="336"/>
      <c r="I52" s="336"/>
      <c r="J52" s="336"/>
      <c r="K52" s="336"/>
      <c r="L52" s="336"/>
      <c r="M52" s="336"/>
      <c r="N52" s="336"/>
      <c r="O52" s="336"/>
      <c r="P52" s="336"/>
      <c r="Q52" s="336"/>
      <c r="R52" s="336"/>
      <c r="W52" s="80"/>
    </row>
    <row r="53" ht="5.25" customHeight="1">
      <c r="W53" s="80"/>
    </row>
  </sheetData>
  <sheetProtection/>
  <mergeCells count="19">
    <mergeCell ref="AA6:AA8"/>
    <mergeCell ref="AB6:AB8"/>
    <mergeCell ref="B2:L2"/>
    <mergeCell ref="C4:D4"/>
    <mergeCell ref="B6:B8"/>
    <mergeCell ref="C6:C8"/>
    <mergeCell ref="D6:D8"/>
    <mergeCell ref="E6:E8"/>
    <mergeCell ref="F6:F8"/>
    <mergeCell ref="AC6:AC8"/>
    <mergeCell ref="AD6:AD8"/>
    <mergeCell ref="AE6:AE8"/>
    <mergeCell ref="AT6:AT8"/>
    <mergeCell ref="AU6:AU8"/>
    <mergeCell ref="A52:R52"/>
    <mergeCell ref="U6:U8"/>
    <mergeCell ref="V6:V8"/>
    <mergeCell ref="Y6:Y8"/>
    <mergeCell ref="Z6:Z8"/>
  </mergeCells>
  <printOptions/>
  <pageMargins left="0.25" right="0.25" top="0.75" bottom="0.75" header="0.3" footer="0.3"/>
  <pageSetup fitToHeight="0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A39"/>
  <sheetViews>
    <sheetView zoomScalePageLayoutView="0" workbookViewId="0" topLeftCell="A1">
      <selection activeCell="J28" sqref="J28:Q28"/>
    </sheetView>
  </sheetViews>
  <sheetFormatPr defaultColWidth="9.140625" defaultRowHeight="12.75"/>
  <cols>
    <col min="1" max="1" width="44.00390625" style="2" bestFit="1" customWidth="1"/>
    <col min="2" max="3" width="5.7109375" style="1" customWidth="1"/>
    <col min="4" max="7" width="5.7109375" style="2" customWidth="1"/>
    <col min="8" max="8" width="6.7109375" style="2" customWidth="1"/>
    <col min="9" max="9" width="2.7109375" style="2" customWidth="1"/>
    <col min="10" max="10" width="44.00390625" style="2" bestFit="1" customWidth="1"/>
    <col min="11" max="16" width="5.7109375" style="2" customWidth="1"/>
    <col min="17" max="17" width="6.7109375" style="2" customWidth="1"/>
    <col min="18" max="22" width="9.140625" style="2" customWidth="1"/>
  </cols>
  <sheetData>
    <row r="1" spans="1:8" s="2" customFormat="1" ht="12.75">
      <c r="A1" s="4" t="s">
        <v>14</v>
      </c>
      <c r="B1" s="6"/>
      <c r="C1" s="6"/>
      <c r="D1" s="4"/>
      <c r="E1" s="4"/>
      <c r="F1" s="4"/>
      <c r="G1" s="4"/>
      <c r="H1" s="4"/>
    </row>
    <row r="2" spans="1:8" s="2" customFormat="1" ht="12.75">
      <c r="A2" s="4" t="s">
        <v>89</v>
      </c>
      <c r="B2" s="6"/>
      <c r="C2" s="6"/>
      <c r="D2" s="4"/>
      <c r="E2" s="4"/>
      <c r="F2" s="4"/>
      <c r="G2" s="4"/>
      <c r="H2" s="4"/>
    </row>
    <row r="3" spans="1:8" ht="12.75">
      <c r="A3" s="4" t="s">
        <v>15</v>
      </c>
      <c r="B3" s="7" t="s">
        <v>17</v>
      </c>
      <c r="C3" s="6"/>
      <c r="D3" s="4" t="s">
        <v>82</v>
      </c>
      <c r="E3" s="4"/>
      <c r="F3" s="4"/>
      <c r="G3" s="4"/>
      <c r="H3" s="4"/>
    </row>
    <row r="4" spans="1:8" ht="12.75">
      <c r="A4" s="4" t="s">
        <v>16</v>
      </c>
      <c r="B4" s="7" t="s">
        <v>18</v>
      </c>
      <c r="C4" s="6"/>
      <c r="D4" s="321">
        <v>926053</v>
      </c>
      <c r="E4" s="321"/>
      <c r="F4" s="4"/>
      <c r="G4" s="4"/>
      <c r="H4" s="4"/>
    </row>
    <row r="6" ht="13.5" thickBot="1"/>
    <row r="7" spans="1:17" ht="12.75" customHeight="1">
      <c r="A7" s="13" t="s">
        <v>19</v>
      </c>
      <c r="B7" s="322" t="s">
        <v>33</v>
      </c>
      <c r="C7" s="322" t="s">
        <v>29</v>
      </c>
      <c r="D7" s="325" t="s">
        <v>20</v>
      </c>
      <c r="E7" s="328" t="s">
        <v>21</v>
      </c>
      <c r="F7" s="325" t="s">
        <v>22</v>
      </c>
      <c r="G7" s="328" t="s">
        <v>23</v>
      </c>
      <c r="H7" s="35" t="s">
        <v>3</v>
      </c>
      <c r="J7" s="13" t="s">
        <v>19</v>
      </c>
      <c r="K7" s="322" t="s">
        <v>33</v>
      </c>
      <c r="L7" s="322" t="s">
        <v>29</v>
      </c>
      <c r="M7" s="325" t="s">
        <v>20</v>
      </c>
      <c r="N7" s="328" t="s">
        <v>21</v>
      </c>
      <c r="O7" s="325" t="s">
        <v>22</v>
      </c>
      <c r="P7" s="328" t="s">
        <v>23</v>
      </c>
      <c r="Q7" s="35" t="s">
        <v>3</v>
      </c>
    </row>
    <row r="8" spans="1:17" ht="12.75">
      <c r="A8" s="14" t="s">
        <v>2</v>
      </c>
      <c r="B8" s="323"/>
      <c r="C8" s="323"/>
      <c r="D8" s="326"/>
      <c r="E8" s="329"/>
      <c r="F8" s="326"/>
      <c r="G8" s="329"/>
      <c r="H8" s="36" t="s">
        <v>4</v>
      </c>
      <c r="J8" s="14" t="s">
        <v>2</v>
      </c>
      <c r="K8" s="323"/>
      <c r="L8" s="323"/>
      <c r="M8" s="326"/>
      <c r="N8" s="329"/>
      <c r="O8" s="326"/>
      <c r="P8" s="329"/>
      <c r="Q8" s="36" t="s">
        <v>4</v>
      </c>
    </row>
    <row r="9" spans="1:17" ht="12.75">
      <c r="A9" s="15" t="s">
        <v>5</v>
      </c>
      <c r="B9" s="324"/>
      <c r="C9" s="324"/>
      <c r="D9" s="327"/>
      <c r="E9" s="330"/>
      <c r="F9" s="327"/>
      <c r="G9" s="330"/>
      <c r="H9" s="36"/>
      <c r="J9" s="15" t="s">
        <v>5</v>
      </c>
      <c r="K9" s="324"/>
      <c r="L9" s="324"/>
      <c r="M9" s="327"/>
      <c r="N9" s="330"/>
      <c r="O9" s="327"/>
      <c r="P9" s="330"/>
      <c r="Q9" s="36"/>
    </row>
    <row r="10" spans="1:17" ht="12.75">
      <c r="A10" s="16" t="s">
        <v>24</v>
      </c>
      <c r="B10" s="18" t="s">
        <v>30</v>
      </c>
      <c r="C10" s="20"/>
      <c r="D10" s="23"/>
      <c r="E10" s="24"/>
      <c r="F10" s="29"/>
      <c r="G10" s="30"/>
      <c r="H10" s="39">
        <v>0.6548611111111111</v>
      </c>
      <c r="J10" s="16" t="s">
        <v>88</v>
      </c>
      <c r="K10" s="18" t="s">
        <v>31</v>
      </c>
      <c r="L10" s="20"/>
      <c r="M10" s="23"/>
      <c r="N10" s="24"/>
      <c r="O10" s="29"/>
      <c r="P10" s="30"/>
      <c r="Q10" s="37">
        <v>0.2798611111111111</v>
      </c>
    </row>
    <row r="11" spans="1:17" ht="12.75">
      <c r="A11" s="16" t="s">
        <v>25</v>
      </c>
      <c r="B11" s="18" t="s">
        <v>31</v>
      </c>
      <c r="C11" s="21" t="str">
        <f>IF(D11&gt;2.9,D11/F11/24,"-")</f>
        <v>-</v>
      </c>
      <c r="D11" s="25">
        <v>1.2</v>
      </c>
      <c r="E11" s="26">
        <f>D11+D10</f>
        <v>1.2</v>
      </c>
      <c r="F11" s="31">
        <v>0.002777777777777778</v>
      </c>
      <c r="G11" s="32">
        <f>G10+4/24/60</f>
        <v>0.0027777777777777775</v>
      </c>
      <c r="H11" s="37">
        <f>H10+4/24/60</f>
        <v>0.6576388888888889</v>
      </c>
      <c r="J11" s="16" t="s">
        <v>87</v>
      </c>
      <c r="K11" s="18" t="s">
        <v>31</v>
      </c>
      <c r="L11" s="21">
        <f>IF(M11&gt;2.9,M11/O11/24,"-")</f>
        <v>39.6</v>
      </c>
      <c r="M11" s="25">
        <v>3.3</v>
      </c>
      <c r="N11" s="26">
        <f>M11+M10</f>
        <v>3.3</v>
      </c>
      <c r="O11" s="31">
        <v>0.003472222222222222</v>
      </c>
      <c r="P11" s="32">
        <f>P10+5/24/60</f>
        <v>0.0034722222222222225</v>
      </c>
      <c r="Q11" s="37">
        <f>Q10+5/24/60</f>
        <v>0.2833333333333333</v>
      </c>
    </row>
    <row r="12" spans="1:27" s="2" customFormat="1" ht="12.75">
      <c r="A12" s="16" t="s">
        <v>26</v>
      </c>
      <c r="B12" s="18" t="s">
        <v>31</v>
      </c>
      <c r="C12" s="21" t="str">
        <f aca="true" t="shared" si="0" ref="C12:C28">IF(D12&gt;2.9,D12/F12/24,"-")</f>
        <v>-</v>
      </c>
      <c r="D12" s="25">
        <v>1</v>
      </c>
      <c r="E12" s="26">
        <f>D12+E11</f>
        <v>2.2</v>
      </c>
      <c r="F12" s="31">
        <v>0.0020833333333333333</v>
      </c>
      <c r="G12" s="32">
        <f>G11+3/24/60</f>
        <v>0.004861111111111111</v>
      </c>
      <c r="H12" s="37">
        <f>H11+3/24/60</f>
        <v>0.6597222222222222</v>
      </c>
      <c r="J12" s="16" t="s">
        <v>86</v>
      </c>
      <c r="K12" s="18" t="s">
        <v>31</v>
      </c>
      <c r="L12" s="21" t="str">
        <f aca="true" t="shared" si="1" ref="L12:L28">IF(M12&gt;2.9,M12/O12/24,"-")</f>
        <v>-</v>
      </c>
      <c r="M12" s="25">
        <v>1.6</v>
      </c>
      <c r="N12" s="26">
        <f>M12+N11</f>
        <v>4.9</v>
      </c>
      <c r="O12" s="31">
        <v>0.0020833333333333333</v>
      </c>
      <c r="P12" s="32">
        <f>P11+3/24/60</f>
        <v>0.005555555555555556</v>
      </c>
      <c r="Q12" s="37">
        <f>Q11+3/24/60</f>
        <v>0.28541666666666665</v>
      </c>
      <c r="W12"/>
      <c r="X12"/>
      <c r="Y12"/>
      <c r="Z12"/>
      <c r="AA12"/>
    </row>
    <row r="13" spans="1:27" s="2" customFormat="1" ht="12.75">
      <c r="A13" s="16" t="s">
        <v>27</v>
      </c>
      <c r="B13" s="18" t="s">
        <v>31</v>
      </c>
      <c r="C13" s="21" t="str">
        <f t="shared" si="0"/>
        <v>-</v>
      </c>
      <c r="D13" s="25">
        <v>1</v>
      </c>
      <c r="E13" s="26">
        <f>E12+D13</f>
        <v>3.2</v>
      </c>
      <c r="F13" s="31">
        <v>0.0020833333333333333</v>
      </c>
      <c r="G13" s="32">
        <f>G12+3/24/60</f>
        <v>0.006944444444444444</v>
      </c>
      <c r="H13" s="37">
        <f>H12+3/24/60</f>
        <v>0.6618055555555555</v>
      </c>
      <c r="J13" s="16" t="s">
        <v>85</v>
      </c>
      <c r="K13" s="18" t="s">
        <v>31</v>
      </c>
      <c r="L13" s="21" t="str">
        <f t="shared" si="1"/>
        <v>-</v>
      </c>
      <c r="M13" s="25">
        <v>0.7</v>
      </c>
      <c r="N13" s="26">
        <f>N12+M13</f>
        <v>5.6000000000000005</v>
      </c>
      <c r="O13" s="31">
        <v>0.001388888888888889</v>
      </c>
      <c r="P13" s="32">
        <f>P12+2/24/60</f>
        <v>0.006944444444444444</v>
      </c>
      <c r="Q13" s="37">
        <f>Q12+2/24/60</f>
        <v>0.28680555555555554</v>
      </c>
      <c r="W13"/>
      <c r="X13"/>
      <c r="Y13"/>
      <c r="Z13"/>
      <c r="AA13"/>
    </row>
    <row r="14" spans="1:27" s="2" customFormat="1" ht="12.75">
      <c r="A14" s="16" t="s">
        <v>7</v>
      </c>
      <c r="B14" s="18" t="s">
        <v>32</v>
      </c>
      <c r="C14" s="21">
        <f t="shared" si="0"/>
        <v>43.20000000000001</v>
      </c>
      <c r="D14" s="25">
        <v>3.6</v>
      </c>
      <c r="E14" s="26">
        <f>D14+E13</f>
        <v>6.800000000000001</v>
      </c>
      <c r="F14" s="31">
        <v>0.003472222222222222</v>
      </c>
      <c r="G14" s="32">
        <f>G13+5/24/60</f>
        <v>0.010416666666666666</v>
      </c>
      <c r="H14" s="37">
        <f>H13+5/24/60</f>
        <v>0.6652777777777777</v>
      </c>
      <c r="J14" s="16" t="s">
        <v>11</v>
      </c>
      <c r="K14" s="18" t="s">
        <v>31</v>
      </c>
      <c r="L14" s="21" t="str">
        <f t="shared" si="1"/>
        <v>-</v>
      </c>
      <c r="M14" s="25">
        <v>1</v>
      </c>
      <c r="N14" s="26">
        <f>M14+N13</f>
        <v>6.6000000000000005</v>
      </c>
      <c r="O14" s="31">
        <v>0.0020833333333333333</v>
      </c>
      <c r="P14" s="32">
        <f>P13+3/24/60</f>
        <v>0.009027777777777777</v>
      </c>
      <c r="Q14" s="37">
        <f>Q13+3/24/60</f>
        <v>0.28888888888888886</v>
      </c>
      <c r="W14"/>
      <c r="X14"/>
      <c r="Y14"/>
      <c r="Z14"/>
      <c r="AA14"/>
    </row>
    <row r="15" spans="1:27" s="2" customFormat="1" ht="12.75">
      <c r="A15" s="16" t="s">
        <v>8</v>
      </c>
      <c r="B15" s="18" t="s">
        <v>32</v>
      </c>
      <c r="C15" s="21" t="str">
        <f t="shared" si="0"/>
        <v>-</v>
      </c>
      <c r="D15" s="25">
        <v>1.8</v>
      </c>
      <c r="E15" s="26">
        <f>D15+E14</f>
        <v>8.600000000000001</v>
      </c>
      <c r="F15" s="31">
        <v>0.001388888888888889</v>
      </c>
      <c r="G15" s="32">
        <f>G14+2/24/60</f>
        <v>0.011805555555555555</v>
      </c>
      <c r="H15" s="37">
        <f>H14+2/24/60</f>
        <v>0.6666666666666666</v>
      </c>
      <c r="J15" s="16" t="s">
        <v>84</v>
      </c>
      <c r="K15" s="18" t="s">
        <v>31</v>
      </c>
      <c r="L15" s="21" t="str">
        <f t="shared" si="1"/>
        <v>-</v>
      </c>
      <c r="M15" s="25">
        <v>0.5</v>
      </c>
      <c r="N15" s="26">
        <f>M15+N14</f>
        <v>7.1000000000000005</v>
      </c>
      <c r="O15" s="31">
        <v>0.001388888888888889</v>
      </c>
      <c r="P15" s="32">
        <f>P14+2/24/60</f>
        <v>0.010416666666666666</v>
      </c>
      <c r="Q15" s="37">
        <f>Q14+2/24/60</f>
        <v>0.29027777777777775</v>
      </c>
      <c r="W15"/>
      <c r="X15"/>
      <c r="Y15"/>
      <c r="Z15"/>
      <c r="AA15"/>
    </row>
    <row r="16" spans="1:27" s="2" customFormat="1" ht="12.75">
      <c r="A16" s="16" t="s">
        <v>9</v>
      </c>
      <c r="B16" s="18" t="s">
        <v>32</v>
      </c>
      <c r="C16" s="21" t="str">
        <f t="shared" si="0"/>
        <v>-</v>
      </c>
      <c r="D16" s="25">
        <v>0.8</v>
      </c>
      <c r="E16" s="26">
        <f aca="true" t="shared" si="2" ref="E16:E28">D16+E15</f>
        <v>9.400000000000002</v>
      </c>
      <c r="F16" s="31">
        <v>0.0006944444444444445</v>
      </c>
      <c r="G16" s="32">
        <f>G15+1/24/60</f>
        <v>0.012499999999999999</v>
      </c>
      <c r="H16" s="37">
        <f>H15+1/24/60</f>
        <v>0.6673611111111111</v>
      </c>
      <c r="J16" s="16" t="s">
        <v>83</v>
      </c>
      <c r="K16" s="18" t="s">
        <v>31</v>
      </c>
      <c r="L16" s="21" t="str">
        <f t="shared" si="1"/>
        <v>-</v>
      </c>
      <c r="M16" s="25">
        <v>2.4</v>
      </c>
      <c r="N16" s="26">
        <f aca="true" t="shared" si="3" ref="N16:N28">M16+N15</f>
        <v>9.5</v>
      </c>
      <c r="O16" s="31">
        <v>0.0020833333333333333</v>
      </c>
      <c r="P16" s="32">
        <f>P15+3/24/60</f>
        <v>0.012499999999999999</v>
      </c>
      <c r="Q16" s="37">
        <f>Q15+3/24/60</f>
        <v>0.29236111111111107</v>
      </c>
      <c r="W16"/>
      <c r="X16"/>
      <c r="Y16"/>
      <c r="Z16"/>
      <c r="AA16"/>
    </row>
    <row r="17" spans="1:27" s="2" customFormat="1" ht="12.75">
      <c r="A17" s="16" t="s">
        <v>65</v>
      </c>
      <c r="B17" s="18" t="s">
        <v>40</v>
      </c>
      <c r="C17" s="21" t="str">
        <f t="shared" si="0"/>
        <v>-</v>
      </c>
      <c r="D17" s="25">
        <v>1.5</v>
      </c>
      <c r="E17" s="26">
        <f t="shared" si="2"/>
        <v>10.900000000000002</v>
      </c>
      <c r="F17" s="31">
        <v>0.001388888888888889</v>
      </c>
      <c r="G17" s="32">
        <f>G16+2/24/60</f>
        <v>0.013888888888888888</v>
      </c>
      <c r="H17" s="37">
        <f>H16+2/24/60</f>
        <v>0.66875</v>
      </c>
      <c r="J17" s="16" t="s">
        <v>13</v>
      </c>
      <c r="K17" s="18" t="s">
        <v>31</v>
      </c>
      <c r="L17" s="21" t="str">
        <f t="shared" si="1"/>
        <v>-</v>
      </c>
      <c r="M17" s="25">
        <v>2.2</v>
      </c>
      <c r="N17" s="26">
        <f t="shared" si="3"/>
        <v>11.7</v>
      </c>
      <c r="O17" s="31">
        <v>0.0020833333333333333</v>
      </c>
      <c r="P17" s="32">
        <f>P16+3/24/60</f>
        <v>0.014583333333333332</v>
      </c>
      <c r="Q17" s="37">
        <f>Q16+3/24/60</f>
        <v>0.2944444444444444</v>
      </c>
      <c r="W17"/>
      <c r="X17"/>
      <c r="Y17"/>
      <c r="Z17"/>
      <c r="AA17"/>
    </row>
    <row r="18" spans="1:27" s="2" customFormat="1" ht="12.75">
      <c r="A18" s="16" t="s">
        <v>64</v>
      </c>
      <c r="B18" s="18" t="s">
        <v>40</v>
      </c>
      <c r="C18" s="21" t="str">
        <f t="shared" si="0"/>
        <v>-</v>
      </c>
      <c r="D18" s="25">
        <v>1.9</v>
      </c>
      <c r="E18" s="26">
        <f t="shared" si="2"/>
        <v>12.800000000000002</v>
      </c>
      <c r="F18" s="31">
        <v>0.0020833333333333333</v>
      </c>
      <c r="G18" s="32">
        <f>G17+3/24/60</f>
        <v>0.01597222222222222</v>
      </c>
      <c r="H18" s="37">
        <f>H17+3/24/60</f>
        <v>0.6708333333333333</v>
      </c>
      <c r="J18" s="16" t="s">
        <v>68</v>
      </c>
      <c r="K18" s="18" t="s">
        <v>40</v>
      </c>
      <c r="L18" s="21" t="str">
        <f t="shared" si="1"/>
        <v>-</v>
      </c>
      <c r="M18" s="25">
        <v>0.5</v>
      </c>
      <c r="N18" s="26">
        <f t="shared" si="3"/>
        <v>12.2</v>
      </c>
      <c r="O18" s="31">
        <v>0.0006944444444444445</v>
      </c>
      <c r="P18" s="32">
        <f>P17+1/24/60</f>
        <v>0.015277777777777776</v>
      </c>
      <c r="Q18" s="37">
        <f>Q17+1/24/60</f>
        <v>0.29513888888888884</v>
      </c>
      <c r="W18"/>
      <c r="X18"/>
      <c r="Y18"/>
      <c r="Z18"/>
      <c r="AA18"/>
    </row>
    <row r="19" spans="1:27" s="2" customFormat="1" ht="12.75">
      <c r="A19" s="16" t="s">
        <v>66</v>
      </c>
      <c r="B19" s="18" t="s">
        <v>40</v>
      </c>
      <c r="C19" s="21" t="str">
        <f t="shared" si="0"/>
        <v>-</v>
      </c>
      <c r="D19" s="25">
        <v>1.2</v>
      </c>
      <c r="E19" s="26">
        <f t="shared" si="2"/>
        <v>14.000000000000002</v>
      </c>
      <c r="F19" s="31">
        <v>0.001388888888888889</v>
      </c>
      <c r="G19" s="32">
        <f>G18+2/24/60</f>
        <v>0.01736111111111111</v>
      </c>
      <c r="H19" s="37">
        <f>H18+2/24/60</f>
        <v>0.6722222222222222</v>
      </c>
      <c r="J19" s="16" t="s">
        <v>69</v>
      </c>
      <c r="K19" s="18" t="s">
        <v>40</v>
      </c>
      <c r="L19" s="21" t="str">
        <f t="shared" si="1"/>
        <v>-</v>
      </c>
      <c r="M19" s="25">
        <v>2.2</v>
      </c>
      <c r="N19" s="26">
        <f t="shared" si="3"/>
        <v>14.399999999999999</v>
      </c>
      <c r="O19" s="31">
        <v>0.0020833333333333333</v>
      </c>
      <c r="P19" s="32">
        <f>P18+3/24/60</f>
        <v>0.01736111111111111</v>
      </c>
      <c r="Q19" s="37">
        <f>Q18+3/24/60</f>
        <v>0.29722222222222217</v>
      </c>
      <c r="W19"/>
      <c r="X19"/>
      <c r="Y19"/>
      <c r="Z19"/>
      <c r="AA19"/>
    </row>
    <row r="20" spans="1:27" s="2" customFormat="1" ht="12.75">
      <c r="A20" s="16" t="s">
        <v>67</v>
      </c>
      <c r="B20" s="18" t="s">
        <v>40</v>
      </c>
      <c r="C20" s="21" t="str">
        <f t="shared" si="0"/>
        <v>-</v>
      </c>
      <c r="D20" s="25">
        <v>2.2</v>
      </c>
      <c r="E20" s="26">
        <f t="shared" si="2"/>
        <v>16.200000000000003</v>
      </c>
      <c r="F20" s="31">
        <v>0.0020833333333333333</v>
      </c>
      <c r="G20" s="32">
        <f>G19+3/24/60</f>
        <v>0.01944444444444444</v>
      </c>
      <c r="H20" s="37">
        <f>H19+3/24/60</f>
        <v>0.6743055555555555</v>
      </c>
      <c r="J20" s="16" t="s">
        <v>70</v>
      </c>
      <c r="K20" s="18" t="s">
        <v>40</v>
      </c>
      <c r="L20" s="21" t="str">
        <f t="shared" si="1"/>
        <v>-</v>
      </c>
      <c r="M20" s="25">
        <v>1.2</v>
      </c>
      <c r="N20" s="26">
        <f t="shared" si="3"/>
        <v>15.599999999999998</v>
      </c>
      <c r="O20" s="31">
        <v>0.001388888888888889</v>
      </c>
      <c r="P20" s="32">
        <f aca="true" t="shared" si="4" ref="P20:Q22">P19+2/24/60</f>
        <v>0.018749999999999996</v>
      </c>
      <c r="Q20" s="37">
        <f t="shared" si="4"/>
        <v>0.29861111111111105</v>
      </c>
      <c r="W20"/>
      <c r="X20"/>
      <c r="Y20"/>
      <c r="Z20"/>
      <c r="AA20"/>
    </row>
    <row r="21" spans="1:27" s="2" customFormat="1" ht="12.75">
      <c r="A21" s="16" t="s">
        <v>13</v>
      </c>
      <c r="B21" s="18" t="s">
        <v>31</v>
      </c>
      <c r="C21" s="21" t="str">
        <f t="shared" si="0"/>
        <v>-</v>
      </c>
      <c r="D21" s="25">
        <v>0.4</v>
      </c>
      <c r="E21" s="26">
        <f t="shared" si="2"/>
        <v>16.6</v>
      </c>
      <c r="F21" s="31">
        <v>0.0006944444444444445</v>
      </c>
      <c r="G21" s="32">
        <f>G20+1/24/60</f>
        <v>0.020138888888888887</v>
      </c>
      <c r="H21" s="37">
        <f>H20+1/24/60</f>
        <v>0.6749999999999999</v>
      </c>
      <c r="J21" s="16" t="s">
        <v>10</v>
      </c>
      <c r="K21" s="18" t="s">
        <v>32</v>
      </c>
      <c r="L21" s="21" t="str">
        <f t="shared" si="1"/>
        <v>-</v>
      </c>
      <c r="M21" s="25">
        <v>1.9</v>
      </c>
      <c r="N21" s="26">
        <f t="shared" si="3"/>
        <v>17.499999999999996</v>
      </c>
      <c r="O21" s="31">
        <v>0.0020833333333333333</v>
      </c>
      <c r="P21" s="32">
        <f>P20+3/24/60</f>
        <v>0.02083333333333333</v>
      </c>
      <c r="Q21" s="37">
        <f>Q20+3/24/60</f>
        <v>0.3006944444444444</v>
      </c>
      <c r="W21"/>
      <c r="X21"/>
      <c r="Y21"/>
      <c r="Z21"/>
      <c r="AA21"/>
    </row>
    <row r="22" spans="1:27" s="2" customFormat="1" ht="12.75">
      <c r="A22" s="16" t="s">
        <v>83</v>
      </c>
      <c r="B22" s="18" t="s">
        <v>31</v>
      </c>
      <c r="C22" s="21" t="str">
        <f t="shared" si="0"/>
        <v>-</v>
      </c>
      <c r="D22" s="25">
        <v>2.2</v>
      </c>
      <c r="E22" s="26">
        <f t="shared" si="2"/>
        <v>18.8</v>
      </c>
      <c r="F22" s="31">
        <v>0.0020833333333333333</v>
      </c>
      <c r="G22" s="32">
        <f>G21+2/24/60</f>
        <v>0.021527777777777774</v>
      </c>
      <c r="H22" s="37">
        <f>H21+2/24/60</f>
        <v>0.6763888888888888</v>
      </c>
      <c r="J22" s="16" t="s">
        <v>9</v>
      </c>
      <c r="K22" s="18" t="s">
        <v>32</v>
      </c>
      <c r="L22" s="21" t="str">
        <f t="shared" si="1"/>
        <v>-</v>
      </c>
      <c r="M22" s="25">
        <v>1.4</v>
      </c>
      <c r="N22" s="26">
        <f t="shared" si="3"/>
        <v>18.899999999999995</v>
      </c>
      <c r="O22" s="31">
        <v>0.001388888888888889</v>
      </c>
      <c r="P22" s="32">
        <f t="shared" si="4"/>
        <v>0.022222222222222216</v>
      </c>
      <c r="Q22" s="37">
        <f t="shared" si="4"/>
        <v>0.30208333333333326</v>
      </c>
      <c r="W22"/>
      <c r="X22"/>
      <c r="Y22"/>
      <c r="Z22"/>
      <c r="AA22"/>
    </row>
    <row r="23" spans="1:27" s="2" customFormat="1" ht="12.75">
      <c r="A23" s="16" t="s">
        <v>84</v>
      </c>
      <c r="B23" s="18" t="s">
        <v>31</v>
      </c>
      <c r="C23" s="21" t="str">
        <f t="shared" si="0"/>
        <v>-</v>
      </c>
      <c r="D23" s="25">
        <v>2.4</v>
      </c>
      <c r="E23" s="26">
        <f t="shared" si="2"/>
        <v>21.2</v>
      </c>
      <c r="F23" s="31">
        <v>0.0020833333333333333</v>
      </c>
      <c r="G23" s="32">
        <f>G22+3/24/60</f>
        <v>0.023611111111111107</v>
      </c>
      <c r="H23" s="37">
        <f>H22+3/24/60</f>
        <v>0.6784722222222221</v>
      </c>
      <c r="J23" s="16" t="s">
        <v>8</v>
      </c>
      <c r="K23" s="18" t="s">
        <v>32</v>
      </c>
      <c r="L23" s="21" t="str">
        <f t="shared" si="1"/>
        <v>-</v>
      </c>
      <c r="M23" s="25">
        <v>0.8</v>
      </c>
      <c r="N23" s="26">
        <f t="shared" si="3"/>
        <v>19.699999999999996</v>
      </c>
      <c r="O23" s="31">
        <v>0.0006944444444444445</v>
      </c>
      <c r="P23" s="32">
        <f>P22+1/24/60</f>
        <v>0.02291666666666666</v>
      </c>
      <c r="Q23" s="37">
        <f>Q22+1/24/60</f>
        <v>0.3027777777777777</v>
      </c>
      <c r="W23"/>
      <c r="X23"/>
      <c r="Y23"/>
      <c r="Z23"/>
      <c r="AA23"/>
    </row>
    <row r="24" spans="1:27" s="2" customFormat="1" ht="12.75">
      <c r="A24" s="16" t="s">
        <v>11</v>
      </c>
      <c r="B24" s="18" t="s">
        <v>31</v>
      </c>
      <c r="C24" s="21" t="str">
        <f t="shared" si="0"/>
        <v>-</v>
      </c>
      <c r="D24" s="25">
        <v>0.5</v>
      </c>
      <c r="E24" s="26">
        <f t="shared" si="2"/>
        <v>21.7</v>
      </c>
      <c r="F24" s="31">
        <v>0.001388888888888889</v>
      </c>
      <c r="G24" s="32">
        <f aca="true" t="shared" si="5" ref="G24:H26">G23+2/24/60</f>
        <v>0.024999999999999994</v>
      </c>
      <c r="H24" s="37">
        <f t="shared" si="5"/>
        <v>0.679861111111111</v>
      </c>
      <c r="J24" s="16" t="s">
        <v>7</v>
      </c>
      <c r="K24" s="18" t="s">
        <v>32</v>
      </c>
      <c r="L24" s="21" t="str">
        <f t="shared" si="1"/>
        <v>-</v>
      </c>
      <c r="M24" s="25">
        <v>1.9</v>
      </c>
      <c r="N24" s="26">
        <f t="shared" si="3"/>
        <v>21.599999999999994</v>
      </c>
      <c r="O24" s="31">
        <v>0.001388888888888889</v>
      </c>
      <c r="P24" s="32">
        <f>P23+2/24/60</f>
        <v>0.02430555555555555</v>
      </c>
      <c r="Q24" s="37">
        <f>Q23+2/24/60</f>
        <v>0.3041666666666666</v>
      </c>
      <c r="W24"/>
      <c r="X24"/>
      <c r="Y24"/>
      <c r="Z24"/>
      <c r="AA24"/>
    </row>
    <row r="25" spans="1:27" s="2" customFormat="1" ht="12.75">
      <c r="A25" s="16" t="s">
        <v>85</v>
      </c>
      <c r="B25" s="18" t="s">
        <v>31</v>
      </c>
      <c r="C25" s="21" t="str">
        <f t="shared" si="0"/>
        <v>-</v>
      </c>
      <c r="D25" s="25">
        <v>1</v>
      </c>
      <c r="E25" s="26">
        <f t="shared" si="2"/>
        <v>22.7</v>
      </c>
      <c r="F25" s="31">
        <v>0.0020833333333333333</v>
      </c>
      <c r="G25" s="32">
        <f>G24+3/24/60</f>
        <v>0.027083333333333327</v>
      </c>
      <c r="H25" s="37">
        <f>H24+3/24/60</f>
        <v>0.6819444444444444</v>
      </c>
      <c r="J25" s="16" t="s">
        <v>28</v>
      </c>
      <c r="K25" s="18" t="s">
        <v>31</v>
      </c>
      <c r="L25" s="21">
        <f t="shared" si="1"/>
        <v>43.20000000000001</v>
      </c>
      <c r="M25" s="25">
        <v>3.6</v>
      </c>
      <c r="N25" s="26">
        <f t="shared" si="3"/>
        <v>25.199999999999996</v>
      </c>
      <c r="O25" s="31">
        <v>0.003472222222222222</v>
      </c>
      <c r="P25" s="32">
        <f>P24+5/24/60</f>
        <v>0.027777777777777773</v>
      </c>
      <c r="Q25" s="37">
        <f>Q24+5/24/60</f>
        <v>0.3076388888888888</v>
      </c>
      <c r="W25"/>
      <c r="X25"/>
      <c r="Y25"/>
      <c r="Z25"/>
      <c r="AA25"/>
    </row>
    <row r="26" spans="1:27" s="2" customFormat="1" ht="12.75">
      <c r="A26" s="16" t="s">
        <v>86</v>
      </c>
      <c r="B26" s="18" t="s">
        <v>31</v>
      </c>
      <c r="C26" s="21" t="str">
        <f t="shared" si="0"/>
        <v>-</v>
      </c>
      <c r="D26" s="25">
        <v>0.7</v>
      </c>
      <c r="E26" s="26">
        <f t="shared" si="2"/>
        <v>23.4</v>
      </c>
      <c r="F26" s="31">
        <v>0.001388888888888889</v>
      </c>
      <c r="G26" s="32">
        <f t="shared" si="5"/>
        <v>0.028472222222222215</v>
      </c>
      <c r="H26" s="37">
        <f t="shared" si="5"/>
        <v>0.6833333333333332</v>
      </c>
      <c r="J26" s="16" t="s">
        <v>37</v>
      </c>
      <c r="K26" s="18" t="s">
        <v>31</v>
      </c>
      <c r="L26" s="21" t="str">
        <f t="shared" si="1"/>
        <v>-</v>
      </c>
      <c r="M26" s="25">
        <v>1</v>
      </c>
      <c r="N26" s="26">
        <f t="shared" si="3"/>
        <v>26.199999999999996</v>
      </c>
      <c r="O26" s="31">
        <v>0.0020833333333333333</v>
      </c>
      <c r="P26" s="32">
        <f>P25+3/24/60</f>
        <v>0.029861111111111106</v>
      </c>
      <c r="Q26" s="37">
        <f>Q25+3/24/60</f>
        <v>0.3097222222222221</v>
      </c>
      <c r="W26"/>
      <c r="X26"/>
      <c r="Y26"/>
      <c r="Z26"/>
      <c r="AA26"/>
    </row>
    <row r="27" spans="1:27" s="2" customFormat="1" ht="12.75">
      <c r="A27" s="16" t="s">
        <v>87</v>
      </c>
      <c r="B27" s="18" t="s">
        <v>31</v>
      </c>
      <c r="C27" s="21" t="str">
        <f t="shared" si="0"/>
        <v>-</v>
      </c>
      <c r="D27" s="25">
        <v>1.6</v>
      </c>
      <c r="E27" s="26">
        <f t="shared" si="2"/>
        <v>25</v>
      </c>
      <c r="F27" s="31">
        <v>0.0020833333333333333</v>
      </c>
      <c r="G27" s="32">
        <f>G26+3/24/60</f>
        <v>0.030555555555555548</v>
      </c>
      <c r="H27" s="37">
        <f>H26+3/24/60</f>
        <v>0.6854166666666666</v>
      </c>
      <c r="J27" s="16" t="s">
        <v>38</v>
      </c>
      <c r="K27" s="18" t="s">
        <v>31</v>
      </c>
      <c r="L27" s="21" t="str">
        <f t="shared" si="1"/>
        <v>-</v>
      </c>
      <c r="M27" s="25">
        <v>0.9</v>
      </c>
      <c r="N27" s="26">
        <f t="shared" si="3"/>
        <v>27.099999999999994</v>
      </c>
      <c r="O27" s="31">
        <v>0.001388888888888889</v>
      </c>
      <c r="P27" s="32">
        <f>P26+2/24/60</f>
        <v>0.031249999999999993</v>
      </c>
      <c r="Q27" s="37">
        <f>Q26+2/24/60</f>
        <v>0.311111111111111</v>
      </c>
      <c r="W27"/>
      <c r="X27"/>
      <c r="Y27"/>
      <c r="Z27"/>
      <c r="AA27"/>
    </row>
    <row r="28" spans="1:27" s="2" customFormat="1" ht="13.5" thickBot="1">
      <c r="A28" s="17" t="s">
        <v>88</v>
      </c>
      <c r="B28" s="19" t="s">
        <v>31</v>
      </c>
      <c r="C28" s="22">
        <f t="shared" si="0"/>
        <v>39.6</v>
      </c>
      <c r="D28" s="27">
        <v>3.3</v>
      </c>
      <c r="E28" s="28">
        <f t="shared" si="2"/>
        <v>28.3</v>
      </c>
      <c r="F28" s="33">
        <v>0.003472222222222222</v>
      </c>
      <c r="G28" s="34">
        <f>G27+5/24/60</f>
        <v>0.03402777777777777</v>
      </c>
      <c r="H28" s="38">
        <f>H27+5/24/60</f>
        <v>0.6888888888888888</v>
      </c>
      <c r="J28" s="17" t="s">
        <v>24</v>
      </c>
      <c r="K28" s="19" t="s">
        <v>30</v>
      </c>
      <c r="L28" s="22" t="str">
        <f t="shared" si="1"/>
        <v>-</v>
      </c>
      <c r="M28" s="27">
        <v>1.1</v>
      </c>
      <c r="N28" s="28">
        <f t="shared" si="3"/>
        <v>28.199999999999996</v>
      </c>
      <c r="O28" s="33">
        <v>0.002777777777777778</v>
      </c>
      <c r="P28" s="34">
        <f>P27+4/24/60</f>
        <v>0.03402777777777777</v>
      </c>
      <c r="Q28" s="38">
        <f>Q27+4/24/60</f>
        <v>0.3138888888888888</v>
      </c>
      <c r="W28"/>
      <c r="X28"/>
      <c r="Y28"/>
      <c r="Z28"/>
      <c r="AA28"/>
    </row>
    <row r="29" spans="1:27" s="2" customFormat="1" ht="12.75">
      <c r="A29" s="3"/>
      <c r="B29" s="8"/>
      <c r="C29" s="9"/>
      <c r="D29" s="10"/>
      <c r="E29" s="11"/>
      <c r="F29" s="12"/>
      <c r="G29" s="12"/>
      <c r="H29" s="12"/>
      <c r="J29" s="3"/>
      <c r="K29" s="8"/>
      <c r="L29" s="9"/>
      <c r="M29" s="10"/>
      <c r="N29" s="11"/>
      <c r="O29" s="12"/>
      <c r="P29" s="12"/>
      <c r="Q29" s="12"/>
      <c r="W29"/>
      <c r="X29"/>
      <c r="Y29"/>
      <c r="Z29"/>
      <c r="AA29"/>
    </row>
    <row r="30" spans="1:17" ht="12.75">
      <c r="A30" s="2" t="s">
        <v>34</v>
      </c>
      <c r="J30" s="3"/>
      <c r="K30" s="3"/>
      <c r="L30" s="3"/>
      <c r="M30" s="3"/>
      <c r="N30" s="3"/>
      <c r="O30" s="3"/>
      <c r="P30" s="3"/>
      <c r="Q30" s="3"/>
    </row>
    <row r="32" ht="12.75">
      <c r="A32" s="2" t="s">
        <v>0</v>
      </c>
    </row>
    <row r="33" spans="1:27" s="2" customFormat="1" ht="12.75">
      <c r="A33" s="2" t="s">
        <v>35</v>
      </c>
      <c r="B33" s="1"/>
      <c r="C33" s="1"/>
      <c r="W33"/>
      <c r="X33"/>
      <c r="Y33"/>
      <c r="Z33"/>
      <c r="AA33"/>
    </row>
    <row r="34" spans="1:27" s="2" customFormat="1" ht="12.75">
      <c r="A34" s="2" t="s">
        <v>6</v>
      </c>
      <c r="B34" s="1"/>
      <c r="C34" s="1"/>
      <c r="W34"/>
      <c r="X34"/>
      <c r="Y34"/>
      <c r="Z34"/>
      <c r="AA34"/>
    </row>
    <row r="35" spans="1:27" s="2" customFormat="1" ht="12.75">
      <c r="A35" s="2" t="s">
        <v>36</v>
      </c>
      <c r="B35" s="1"/>
      <c r="C35" s="1"/>
      <c r="W35"/>
      <c r="X35"/>
      <c r="Y35"/>
      <c r="Z35"/>
      <c r="AA35"/>
    </row>
    <row r="36" spans="2:27" s="2" customFormat="1" ht="12.75">
      <c r="B36" s="1"/>
      <c r="C36" s="1"/>
      <c r="E36" s="5"/>
      <c r="F36" s="5"/>
      <c r="W36"/>
      <c r="X36"/>
      <c r="Y36"/>
      <c r="Z36"/>
      <c r="AA36"/>
    </row>
    <row r="37" spans="1:27" s="2" customFormat="1" ht="12.75">
      <c r="A37" s="2" t="s">
        <v>12</v>
      </c>
      <c r="B37" s="1"/>
      <c r="C37" s="1"/>
      <c r="E37" s="5"/>
      <c r="F37" s="5"/>
      <c r="W37"/>
      <c r="X37"/>
      <c r="Y37"/>
      <c r="Z37"/>
      <c r="AA37"/>
    </row>
    <row r="38" spans="1:27" s="2" customFormat="1" ht="12.75">
      <c r="A38" s="2" t="s">
        <v>39</v>
      </c>
      <c r="B38" s="1"/>
      <c r="C38" s="1"/>
      <c r="E38" s="5"/>
      <c r="F38" s="5"/>
      <c r="W38"/>
      <c r="X38"/>
      <c r="Y38"/>
      <c r="Z38"/>
      <c r="AA38"/>
    </row>
    <row r="39" ht="12.75">
      <c r="A39" s="2" t="s">
        <v>41</v>
      </c>
    </row>
  </sheetData>
  <sheetProtection/>
  <mergeCells count="13">
    <mergeCell ref="P7:P9"/>
    <mergeCell ref="G7:G9"/>
    <mergeCell ref="K7:K9"/>
    <mergeCell ref="L7:L9"/>
    <mergeCell ref="M7:M9"/>
    <mergeCell ref="N7:N9"/>
    <mergeCell ref="O7:O9"/>
    <mergeCell ref="D4:E4"/>
    <mergeCell ref="B7:B9"/>
    <mergeCell ref="C7:C9"/>
    <mergeCell ref="D7:D9"/>
    <mergeCell ref="E7:E9"/>
    <mergeCell ref="F7:F9"/>
  </mergeCells>
  <printOptions/>
  <pageMargins left="0.5905511811023623" right="0.5905511811023623" top="0.31496062992125984" bottom="0.31496062992125984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8"/>
  <sheetViews>
    <sheetView zoomScalePageLayoutView="0" workbookViewId="0" topLeftCell="A40">
      <selection activeCell="I14" sqref="I14"/>
    </sheetView>
  </sheetViews>
  <sheetFormatPr defaultColWidth="9.140625" defaultRowHeight="12.75"/>
  <cols>
    <col min="1" max="1" width="34.28125" style="43" customWidth="1"/>
    <col min="2" max="3" width="5.7109375" style="67" customWidth="1"/>
    <col min="4" max="10" width="5.7109375" style="43" customWidth="1"/>
    <col min="11" max="13" width="6.7109375" style="43" customWidth="1"/>
    <col min="14" max="14" width="1.1484375" style="43" customWidth="1"/>
    <col min="15" max="15" width="34.7109375" style="43" customWidth="1"/>
    <col min="16" max="21" width="5.7109375" style="43" customWidth="1"/>
    <col min="22" max="27" width="6.7109375" style="43" customWidth="1"/>
    <col min="28" max="28" width="9.140625" style="43" customWidth="1"/>
    <col min="29" max="16384" width="9.140625" style="62" customWidth="1"/>
  </cols>
  <sheetData>
    <row r="1" spans="1:13" s="43" customFormat="1" ht="11.25">
      <c r="A1" s="42" t="s">
        <v>14</v>
      </c>
      <c r="B1" s="61"/>
      <c r="C1" s="61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s="43" customFormat="1" ht="11.25">
      <c r="A2" s="42" t="s">
        <v>89</v>
      </c>
      <c r="B2" s="61"/>
      <c r="C2" s="61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11.25">
      <c r="A3" s="42" t="s">
        <v>15</v>
      </c>
      <c r="B3" s="42" t="s">
        <v>17</v>
      </c>
      <c r="C3" s="61"/>
      <c r="D3" s="42" t="s">
        <v>177</v>
      </c>
      <c r="E3" s="42"/>
      <c r="F3" s="42"/>
      <c r="G3" s="42"/>
      <c r="H3" s="42"/>
      <c r="I3" s="42"/>
      <c r="J3" s="42"/>
      <c r="K3" s="42"/>
      <c r="L3" s="42"/>
      <c r="M3" s="42"/>
    </row>
    <row r="4" spans="1:13" ht="11.25">
      <c r="A4" s="42" t="s">
        <v>16</v>
      </c>
      <c r="B4" s="42" t="s">
        <v>18</v>
      </c>
      <c r="C4" s="61"/>
      <c r="D4" s="332">
        <v>926200</v>
      </c>
      <c r="E4" s="332"/>
      <c r="F4" s="42"/>
      <c r="G4" s="42"/>
      <c r="H4" s="42"/>
      <c r="I4" s="42"/>
      <c r="J4" s="42"/>
      <c r="K4" s="42"/>
      <c r="L4" s="42"/>
      <c r="M4" s="42"/>
    </row>
    <row r="5" spans="1:28" s="64" customFormat="1" ht="9.75">
      <c r="A5" s="44"/>
      <c r="B5" s="63"/>
      <c r="C5" s="63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</row>
    <row r="6" spans="1:28" s="64" customFormat="1" ht="9.75">
      <c r="A6" s="44"/>
      <c r="B6" s="63"/>
      <c r="C6" s="63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</row>
    <row r="7" spans="1:28" s="64" customFormat="1" ht="12.75" customHeight="1">
      <c r="A7" s="41" t="s">
        <v>19</v>
      </c>
      <c r="B7" s="331" t="s">
        <v>33</v>
      </c>
      <c r="C7" s="331" t="s">
        <v>29</v>
      </c>
      <c r="D7" s="331" t="s">
        <v>20</v>
      </c>
      <c r="E7" s="331" t="s">
        <v>21</v>
      </c>
      <c r="F7" s="331" t="s">
        <v>22</v>
      </c>
      <c r="G7" s="331" t="s">
        <v>23</v>
      </c>
      <c r="H7" s="45" t="s">
        <v>1</v>
      </c>
      <c r="I7" s="45" t="s">
        <v>185</v>
      </c>
      <c r="J7" s="45" t="s">
        <v>185</v>
      </c>
      <c r="K7" s="50" t="s">
        <v>170</v>
      </c>
      <c r="L7" s="50" t="s">
        <v>1</v>
      </c>
      <c r="M7" s="50" t="s">
        <v>1</v>
      </c>
      <c r="N7" s="44"/>
      <c r="O7" s="41" t="s">
        <v>19</v>
      </c>
      <c r="P7" s="331" t="s">
        <v>33</v>
      </c>
      <c r="Q7" s="331" t="s">
        <v>29</v>
      </c>
      <c r="R7" s="331" t="s">
        <v>20</v>
      </c>
      <c r="S7" s="331" t="s">
        <v>21</v>
      </c>
      <c r="T7" s="331" t="s">
        <v>22</v>
      </c>
      <c r="U7" s="331" t="s">
        <v>23</v>
      </c>
      <c r="V7" s="50" t="s">
        <v>1</v>
      </c>
      <c r="W7" s="50" t="s">
        <v>1</v>
      </c>
      <c r="X7" s="50" t="s">
        <v>185</v>
      </c>
      <c r="Y7" s="50" t="s">
        <v>170</v>
      </c>
      <c r="Z7" s="50" t="s">
        <v>1</v>
      </c>
      <c r="AA7" s="50" t="s">
        <v>1</v>
      </c>
      <c r="AB7" s="44"/>
    </row>
    <row r="8" spans="1:28" s="64" customFormat="1" ht="9.75">
      <c r="A8" s="41" t="s">
        <v>2</v>
      </c>
      <c r="B8" s="331"/>
      <c r="C8" s="331"/>
      <c r="D8" s="331"/>
      <c r="E8" s="331"/>
      <c r="F8" s="331"/>
      <c r="G8" s="331"/>
      <c r="H8" s="45" t="s">
        <v>4</v>
      </c>
      <c r="I8" s="45" t="s">
        <v>4</v>
      </c>
      <c r="J8" s="45" t="s">
        <v>4</v>
      </c>
      <c r="K8" s="41" t="s">
        <v>4</v>
      </c>
      <c r="L8" s="41" t="s">
        <v>4</v>
      </c>
      <c r="M8" s="41" t="s">
        <v>4</v>
      </c>
      <c r="N8" s="44"/>
      <c r="O8" s="41" t="s">
        <v>2</v>
      </c>
      <c r="P8" s="331"/>
      <c r="Q8" s="331"/>
      <c r="R8" s="331"/>
      <c r="S8" s="331"/>
      <c r="T8" s="331"/>
      <c r="U8" s="331"/>
      <c r="V8" s="41" t="s">
        <v>4</v>
      </c>
      <c r="W8" s="41" t="s">
        <v>4</v>
      </c>
      <c r="X8" s="41" t="s">
        <v>4</v>
      </c>
      <c r="Y8" s="41" t="s">
        <v>4</v>
      </c>
      <c r="Z8" s="41" t="s">
        <v>4</v>
      </c>
      <c r="AA8" s="41" t="s">
        <v>4</v>
      </c>
      <c r="AB8" s="44"/>
    </row>
    <row r="9" spans="1:28" s="64" customFormat="1" ht="9.75">
      <c r="A9" s="41" t="s">
        <v>5</v>
      </c>
      <c r="B9" s="331"/>
      <c r="C9" s="331"/>
      <c r="D9" s="331"/>
      <c r="E9" s="331"/>
      <c r="F9" s="331"/>
      <c r="G9" s="331"/>
      <c r="H9" s="74" t="s">
        <v>182</v>
      </c>
      <c r="I9" s="75" t="s">
        <v>183</v>
      </c>
      <c r="J9" s="68" t="s">
        <v>184</v>
      </c>
      <c r="K9" s="75" t="s">
        <v>183</v>
      </c>
      <c r="L9" s="68" t="s">
        <v>184</v>
      </c>
      <c r="M9" s="74" t="s">
        <v>182</v>
      </c>
      <c r="N9" s="44"/>
      <c r="O9" s="41" t="s">
        <v>5</v>
      </c>
      <c r="P9" s="331"/>
      <c r="Q9" s="331"/>
      <c r="R9" s="331"/>
      <c r="S9" s="331"/>
      <c r="T9" s="331"/>
      <c r="U9" s="331"/>
      <c r="V9" s="77" t="s">
        <v>182</v>
      </c>
      <c r="W9" s="75" t="s">
        <v>183</v>
      </c>
      <c r="X9" s="68" t="s">
        <v>184</v>
      </c>
      <c r="Y9" s="75" t="s">
        <v>183</v>
      </c>
      <c r="Z9" s="68" t="s">
        <v>184</v>
      </c>
      <c r="AA9" s="77" t="s">
        <v>182</v>
      </c>
      <c r="AB9" s="44"/>
    </row>
    <row r="10" spans="1:28" s="64" customFormat="1" ht="9.75">
      <c r="A10" s="57" t="s">
        <v>24</v>
      </c>
      <c r="B10" s="58" t="s">
        <v>30</v>
      </c>
      <c r="C10" s="60" t="str">
        <f>IF(D10&gt;0.4,D10/F10/24,"-")</f>
        <v>-</v>
      </c>
      <c r="D10" s="46">
        <v>0</v>
      </c>
      <c r="E10" s="59">
        <v>0</v>
      </c>
      <c r="F10" s="48">
        <v>0</v>
      </c>
      <c r="G10" s="69">
        <v>0</v>
      </c>
      <c r="H10" s="72"/>
      <c r="I10" s="70">
        <v>0.2708333333333333</v>
      </c>
      <c r="J10" s="48">
        <v>0.3125</v>
      </c>
      <c r="K10" s="49">
        <v>0.4375</v>
      </c>
      <c r="L10" s="49">
        <v>0.5208333333333334</v>
      </c>
      <c r="M10" s="49">
        <v>0.625</v>
      </c>
      <c r="N10" s="44"/>
      <c r="O10" s="57" t="s">
        <v>175</v>
      </c>
      <c r="P10" s="58" t="s">
        <v>40</v>
      </c>
      <c r="Q10" s="60" t="str">
        <f aca="true" t="shared" si="0" ref="Q10:Q43">IF(R10&gt;0.4,R10/T10/24,"-")</f>
        <v>-</v>
      </c>
      <c r="R10" s="46">
        <v>0</v>
      </c>
      <c r="S10" s="59">
        <v>0</v>
      </c>
      <c r="T10" s="48">
        <v>0</v>
      </c>
      <c r="U10" s="48">
        <v>0</v>
      </c>
      <c r="V10" s="48">
        <v>0.24305555555555555</v>
      </c>
      <c r="W10" s="48">
        <v>0.3333333333333333</v>
      </c>
      <c r="X10" s="48">
        <v>0.375</v>
      </c>
      <c r="Y10" s="48">
        <v>0.5</v>
      </c>
      <c r="Z10" s="48">
        <v>0.5833333333333334</v>
      </c>
      <c r="AA10" s="48">
        <v>0.6875</v>
      </c>
      <c r="AB10" s="44"/>
    </row>
    <row r="11" spans="1:28" s="64" customFormat="1" ht="9.75">
      <c r="A11" s="57" t="s">
        <v>25</v>
      </c>
      <c r="B11" s="58" t="s">
        <v>31</v>
      </c>
      <c r="C11" s="60">
        <f>IF(D11&gt;0.4,D11/F11/24,"-")</f>
        <v>17.999999999999996</v>
      </c>
      <c r="D11" s="46">
        <v>1.2</v>
      </c>
      <c r="E11" s="59">
        <f>D11+D10</f>
        <v>1.2</v>
      </c>
      <c r="F11" s="48">
        <v>0.002777777777777778</v>
      </c>
      <c r="G11" s="69">
        <f>G10+4/24/60</f>
        <v>0.0027777777777777775</v>
      </c>
      <c r="H11" s="73"/>
      <c r="I11" s="70">
        <f>I10+F11</f>
        <v>0.2736111111111111</v>
      </c>
      <c r="J11" s="48">
        <f>F11+J10</f>
        <v>0.31527777777777777</v>
      </c>
      <c r="K11" s="48">
        <f>K10+F11</f>
        <v>0.44027777777777777</v>
      </c>
      <c r="L11" s="48">
        <f>F11+L10</f>
        <v>0.5236111111111111</v>
      </c>
      <c r="M11" s="48">
        <f>F11+M10</f>
        <v>0.6277777777777778</v>
      </c>
      <c r="N11" s="44"/>
      <c r="O11" s="57" t="s">
        <v>178</v>
      </c>
      <c r="P11" s="58" t="s">
        <v>40</v>
      </c>
      <c r="Q11" s="60">
        <f t="shared" si="0"/>
        <v>20</v>
      </c>
      <c r="R11" s="46">
        <v>1</v>
      </c>
      <c r="S11" s="59">
        <f aca="true" t="shared" si="1" ref="S11:S43">R11+S10</f>
        <v>1</v>
      </c>
      <c r="T11" s="48">
        <v>0.0020833333333333333</v>
      </c>
      <c r="U11" s="48">
        <f aca="true" t="shared" si="2" ref="U11:U43">T11+U10</f>
        <v>0.0020833333333333333</v>
      </c>
      <c r="V11" s="48">
        <f>V10+T11</f>
        <v>0.24513888888888888</v>
      </c>
      <c r="W11" s="48">
        <f>W10+T11</f>
        <v>0.33541666666666664</v>
      </c>
      <c r="X11" s="48">
        <f>X10+T11</f>
        <v>0.3770833333333333</v>
      </c>
      <c r="Y11" s="48">
        <f>Y10+T11</f>
        <v>0.5020833333333333</v>
      </c>
      <c r="Z11" s="48">
        <f>Z10+T11</f>
        <v>0.5854166666666667</v>
      </c>
      <c r="AA11" s="48">
        <f>AA10+T11</f>
        <v>0.6895833333333333</v>
      </c>
      <c r="AB11" s="44"/>
    </row>
    <row r="12" spans="1:33" s="44" customFormat="1" ht="9.75">
      <c r="A12" s="57" t="s">
        <v>26</v>
      </c>
      <c r="B12" s="58" t="s">
        <v>31</v>
      </c>
      <c r="C12" s="60">
        <f aca="true" t="shared" si="3" ref="C12:C43">IF(D12&gt;0.4,D12/F12/24,"-")</f>
        <v>20</v>
      </c>
      <c r="D12" s="46">
        <v>1</v>
      </c>
      <c r="E12" s="59">
        <f>D12+E11</f>
        <v>2.2</v>
      </c>
      <c r="F12" s="48">
        <v>0.0020833333333333333</v>
      </c>
      <c r="G12" s="69">
        <f>G11+F12</f>
        <v>0.004861111111111111</v>
      </c>
      <c r="H12" s="73"/>
      <c r="I12" s="70">
        <f aca="true" t="shared" si="4" ref="I12:I43">I11+F12</f>
        <v>0.2756944444444444</v>
      </c>
      <c r="J12" s="48">
        <f aca="true" t="shared" si="5" ref="J12:J43">F12+J11</f>
        <v>0.3173611111111111</v>
      </c>
      <c r="K12" s="48">
        <f aca="true" t="shared" si="6" ref="K12:K43">K11+F12</f>
        <v>0.4423611111111111</v>
      </c>
      <c r="L12" s="48">
        <f aca="true" t="shared" si="7" ref="L12:L43">F12+L11</f>
        <v>0.5256944444444445</v>
      </c>
      <c r="M12" s="48">
        <f aca="true" t="shared" si="8" ref="M12:M43">F12+M11</f>
        <v>0.6298611111111111</v>
      </c>
      <c r="O12" s="57" t="s">
        <v>179</v>
      </c>
      <c r="P12" s="58" t="s">
        <v>40</v>
      </c>
      <c r="Q12" s="60">
        <f t="shared" si="0"/>
        <v>40</v>
      </c>
      <c r="R12" s="46">
        <v>2</v>
      </c>
      <c r="S12" s="59">
        <f t="shared" si="1"/>
        <v>3</v>
      </c>
      <c r="T12" s="48">
        <v>0.0020833333333333333</v>
      </c>
      <c r="U12" s="48">
        <f t="shared" si="2"/>
        <v>0.004166666666666667</v>
      </c>
      <c r="V12" s="48">
        <f aca="true" t="shared" si="9" ref="V12:V43">V11+T12</f>
        <v>0.2472222222222222</v>
      </c>
      <c r="W12" s="48">
        <f aca="true" t="shared" si="10" ref="W12:W43">W11+T12</f>
        <v>0.33749999999999997</v>
      </c>
      <c r="X12" s="48">
        <f aca="true" t="shared" si="11" ref="X12:X43">X11+T12</f>
        <v>0.37916666666666665</v>
      </c>
      <c r="Y12" s="48">
        <f aca="true" t="shared" si="12" ref="Y12:Y43">Y11+T12</f>
        <v>0.5041666666666667</v>
      </c>
      <c r="Z12" s="48">
        <f aca="true" t="shared" si="13" ref="Z12:Z43">Z11+T12</f>
        <v>0.5875</v>
      </c>
      <c r="AA12" s="48">
        <f aca="true" t="shared" si="14" ref="AA12:AA21">AA11+T12</f>
        <v>0.6916666666666667</v>
      </c>
      <c r="AC12" s="64"/>
      <c r="AD12" s="64"/>
      <c r="AE12" s="64"/>
      <c r="AF12" s="64"/>
      <c r="AG12" s="64"/>
    </row>
    <row r="13" spans="1:33" s="44" customFormat="1" ht="9.75">
      <c r="A13" s="57" t="s">
        <v>27</v>
      </c>
      <c r="B13" s="58" t="s">
        <v>31</v>
      </c>
      <c r="C13" s="60">
        <f t="shared" si="3"/>
        <v>20</v>
      </c>
      <c r="D13" s="46">
        <v>1</v>
      </c>
      <c r="E13" s="59">
        <f>E12+D13</f>
        <v>3.2</v>
      </c>
      <c r="F13" s="48">
        <v>0.0020833333333333333</v>
      </c>
      <c r="G13" s="69">
        <f aca="true" t="shared" si="15" ref="G13:G43">G12+F13</f>
        <v>0.006944444444444444</v>
      </c>
      <c r="H13" s="73"/>
      <c r="I13" s="70">
        <f t="shared" si="4"/>
        <v>0.27777777777777773</v>
      </c>
      <c r="J13" s="48">
        <f t="shared" si="5"/>
        <v>0.3194444444444444</v>
      </c>
      <c r="K13" s="48">
        <f t="shared" si="6"/>
        <v>0.4444444444444444</v>
      </c>
      <c r="L13" s="48">
        <f t="shared" si="7"/>
        <v>0.5277777777777778</v>
      </c>
      <c r="M13" s="48">
        <f t="shared" si="8"/>
        <v>0.6319444444444444</v>
      </c>
      <c r="O13" s="57" t="s">
        <v>180</v>
      </c>
      <c r="P13" s="58" t="s">
        <v>40</v>
      </c>
      <c r="Q13" s="60">
        <f t="shared" si="0"/>
        <v>24</v>
      </c>
      <c r="R13" s="46">
        <v>0.8</v>
      </c>
      <c r="S13" s="59">
        <f t="shared" si="1"/>
        <v>3.8</v>
      </c>
      <c r="T13" s="48">
        <v>0.001388888888888889</v>
      </c>
      <c r="U13" s="48">
        <f t="shared" si="2"/>
        <v>0.005555555555555556</v>
      </c>
      <c r="V13" s="48">
        <f t="shared" si="9"/>
        <v>0.2486111111111111</v>
      </c>
      <c r="W13" s="48">
        <f t="shared" si="10"/>
        <v>0.33888888888888885</v>
      </c>
      <c r="X13" s="48">
        <f t="shared" si="11"/>
        <v>0.38055555555555554</v>
      </c>
      <c r="Y13" s="48">
        <f t="shared" si="12"/>
        <v>0.5055555555555555</v>
      </c>
      <c r="Z13" s="48">
        <f t="shared" si="13"/>
        <v>0.5888888888888889</v>
      </c>
      <c r="AA13" s="48">
        <f t="shared" si="14"/>
        <v>0.6930555555555555</v>
      </c>
      <c r="AC13" s="64"/>
      <c r="AD13" s="64"/>
      <c r="AE13" s="64"/>
      <c r="AF13" s="64"/>
      <c r="AG13" s="64"/>
    </row>
    <row r="14" spans="1:33" s="44" customFormat="1" ht="9.75">
      <c r="A14" s="57" t="s">
        <v>7</v>
      </c>
      <c r="B14" s="58" t="s">
        <v>32</v>
      </c>
      <c r="C14" s="60">
        <f t="shared" si="3"/>
        <v>43.20000000000001</v>
      </c>
      <c r="D14" s="46">
        <v>3.6</v>
      </c>
      <c r="E14" s="59">
        <f>D14+E13</f>
        <v>6.800000000000001</v>
      </c>
      <c r="F14" s="48">
        <v>0.003472222222222222</v>
      </c>
      <c r="G14" s="69">
        <f t="shared" si="15"/>
        <v>0.010416666666666666</v>
      </c>
      <c r="H14" s="73"/>
      <c r="I14" s="70">
        <f t="shared" si="4"/>
        <v>0.28124999999999994</v>
      </c>
      <c r="J14" s="48">
        <f t="shared" si="5"/>
        <v>0.32291666666666663</v>
      </c>
      <c r="K14" s="48">
        <f t="shared" si="6"/>
        <v>0.44791666666666663</v>
      </c>
      <c r="L14" s="48">
        <f t="shared" si="7"/>
        <v>0.53125</v>
      </c>
      <c r="M14" s="48">
        <f t="shared" si="8"/>
        <v>0.6354166666666666</v>
      </c>
      <c r="O14" s="57" t="s">
        <v>181</v>
      </c>
      <c r="P14" s="58" t="s">
        <v>40</v>
      </c>
      <c r="Q14" s="60">
        <f t="shared" si="0"/>
        <v>33</v>
      </c>
      <c r="R14" s="60">
        <v>2.2</v>
      </c>
      <c r="S14" s="59">
        <f t="shared" si="1"/>
        <v>6</v>
      </c>
      <c r="T14" s="48">
        <v>0.002777777777777778</v>
      </c>
      <c r="U14" s="48">
        <f t="shared" si="2"/>
        <v>0.008333333333333333</v>
      </c>
      <c r="V14" s="48">
        <f t="shared" si="9"/>
        <v>0.2513888888888889</v>
      </c>
      <c r="W14" s="48">
        <f t="shared" si="10"/>
        <v>0.3416666666666666</v>
      </c>
      <c r="X14" s="48">
        <f t="shared" si="11"/>
        <v>0.3833333333333333</v>
      </c>
      <c r="Y14" s="48">
        <f t="shared" si="12"/>
        <v>0.5083333333333333</v>
      </c>
      <c r="Z14" s="48">
        <f t="shared" si="13"/>
        <v>0.5916666666666667</v>
      </c>
      <c r="AA14" s="48">
        <f t="shared" si="14"/>
        <v>0.6958333333333333</v>
      </c>
      <c r="AC14" s="64"/>
      <c r="AD14" s="64"/>
      <c r="AE14" s="64"/>
      <c r="AF14" s="64"/>
      <c r="AG14" s="64"/>
    </row>
    <row r="15" spans="1:33" s="44" customFormat="1" ht="9.75">
      <c r="A15" s="57" t="s">
        <v>8</v>
      </c>
      <c r="B15" s="58" t="s">
        <v>32</v>
      </c>
      <c r="C15" s="60">
        <f t="shared" si="3"/>
        <v>36</v>
      </c>
      <c r="D15" s="46">
        <v>1.8</v>
      </c>
      <c r="E15" s="59">
        <f>D15+E14</f>
        <v>8.600000000000001</v>
      </c>
      <c r="F15" s="48">
        <v>0.0020833333333333333</v>
      </c>
      <c r="G15" s="69">
        <f t="shared" si="15"/>
        <v>0.012499999999999999</v>
      </c>
      <c r="H15" s="73"/>
      <c r="I15" s="70">
        <f t="shared" si="4"/>
        <v>0.28333333333333327</v>
      </c>
      <c r="J15" s="48">
        <f t="shared" si="5"/>
        <v>0.32499999999999996</v>
      </c>
      <c r="K15" s="48">
        <f t="shared" si="6"/>
        <v>0.44999999999999996</v>
      </c>
      <c r="L15" s="48">
        <f t="shared" si="7"/>
        <v>0.5333333333333333</v>
      </c>
      <c r="M15" s="48">
        <f t="shared" si="8"/>
        <v>0.6375</v>
      </c>
      <c r="O15" s="57" t="s">
        <v>176</v>
      </c>
      <c r="P15" s="58" t="s">
        <v>40</v>
      </c>
      <c r="Q15" s="60">
        <f t="shared" si="0"/>
        <v>9.333333333333334</v>
      </c>
      <c r="R15" s="46">
        <v>1.4</v>
      </c>
      <c r="S15" s="59">
        <f t="shared" si="1"/>
        <v>7.4</v>
      </c>
      <c r="T15" s="48">
        <v>0.0062499999999999995</v>
      </c>
      <c r="U15" s="48">
        <f t="shared" si="2"/>
        <v>0.014583333333333334</v>
      </c>
      <c r="V15" s="48">
        <f t="shared" si="9"/>
        <v>0.25763888888888886</v>
      </c>
      <c r="W15" s="48">
        <f t="shared" si="10"/>
        <v>0.3479166666666666</v>
      </c>
      <c r="X15" s="48">
        <f t="shared" si="11"/>
        <v>0.3895833333333333</v>
      </c>
      <c r="Y15" s="48">
        <f t="shared" si="12"/>
        <v>0.5145833333333333</v>
      </c>
      <c r="Z15" s="48">
        <f t="shared" si="13"/>
        <v>0.5979166666666667</v>
      </c>
      <c r="AA15" s="48">
        <f t="shared" si="14"/>
        <v>0.7020833333333333</v>
      </c>
      <c r="AC15" s="64"/>
      <c r="AD15" s="64"/>
      <c r="AE15" s="64"/>
      <c r="AF15" s="64"/>
      <c r="AG15" s="64"/>
    </row>
    <row r="16" spans="1:33" s="44" customFormat="1" ht="9.75">
      <c r="A16" s="57" t="s">
        <v>9</v>
      </c>
      <c r="B16" s="58" t="s">
        <v>32</v>
      </c>
      <c r="C16" s="60">
        <f t="shared" si="3"/>
        <v>48</v>
      </c>
      <c r="D16" s="46">
        <v>0.8</v>
      </c>
      <c r="E16" s="59">
        <f aca="true" t="shared" si="16" ref="E16:E43">D16+E15</f>
        <v>9.400000000000002</v>
      </c>
      <c r="F16" s="48">
        <v>0.0006944444444444445</v>
      </c>
      <c r="G16" s="69">
        <f t="shared" si="15"/>
        <v>0.013194444444444443</v>
      </c>
      <c r="H16" s="73"/>
      <c r="I16" s="70">
        <f t="shared" si="4"/>
        <v>0.2840277777777777</v>
      </c>
      <c r="J16" s="48">
        <f t="shared" si="5"/>
        <v>0.3256944444444444</v>
      </c>
      <c r="K16" s="48">
        <f t="shared" si="6"/>
        <v>0.4506944444444444</v>
      </c>
      <c r="L16" s="48">
        <f t="shared" si="7"/>
        <v>0.5340277777777778</v>
      </c>
      <c r="M16" s="48">
        <f t="shared" si="8"/>
        <v>0.6381944444444444</v>
      </c>
      <c r="O16" s="57" t="s">
        <v>76</v>
      </c>
      <c r="P16" s="58" t="s">
        <v>31</v>
      </c>
      <c r="Q16" s="60">
        <f t="shared" si="0"/>
        <v>35.99999999999999</v>
      </c>
      <c r="R16" s="46">
        <v>1.2</v>
      </c>
      <c r="S16" s="59">
        <f t="shared" si="1"/>
        <v>8.6</v>
      </c>
      <c r="T16" s="48">
        <v>0.001388888888888889</v>
      </c>
      <c r="U16" s="48">
        <f t="shared" si="2"/>
        <v>0.01597222222222222</v>
      </c>
      <c r="V16" s="48">
        <f t="shared" si="9"/>
        <v>0.25902777777777775</v>
      </c>
      <c r="W16" s="48">
        <f t="shared" si="10"/>
        <v>0.3493055555555555</v>
      </c>
      <c r="X16" s="48">
        <f t="shared" si="11"/>
        <v>0.39097222222222217</v>
      </c>
      <c r="Y16" s="48">
        <f t="shared" si="12"/>
        <v>0.5159722222222222</v>
      </c>
      <c r="Z16" s="48">
        <f t="shared" si="13"/>
        <v>0.5993055555555555</v>
      </c>
      <c r="AA16" s="48">
        <f t="shared" si="14"/>
        <v>0.7034722222222222</v>
      </c>
      <c r="AC16" s="64"/>
      <c r="AD16" s="64"/>
      <c r="AE16" s="64"/>
      <c r="AF16" s="64"/>
      <c r="AG16" s="64"/>
    </row>
    <row r="17" spans="1:33" s="44" customFormat="1" ht="9.75">
      <c r="A17" s="57" t="s">
        <v>65</v>
      </c>
      <c r="B17" s="58" t="s">
        <v>40</v>
      </c>
      <c r="C17" s="60">
        <f t="shared" si="3"/>
        <v>45</v>
      </c>
      <c r="D17" s="46">
        <v>1.5</v>
      </c>
      <c r="E17" s="59">
        <f t="shared" si="16"/>
        <v>10.900000000000002</v>
      </c>
      <c r="F17" s="48">
        <v>0.001388888888888889</v>
      </c>
      <c r="G17" s="69">
        <f t="shared" si="15"/>
        <v>0.014583333333333332</v>
      </c>
      <c r="H17" s="73"/>
      <c r="I17" s="70">
        <f t="shared" si="4"/>
        <v>0.2854166666666666</v>
      </c>
      <c r="J17" s="48">
        <f t="shared" si="5"/>
        <v>0.3270833333333333</v>
      </c>
      <c r="K17" s="48">
        <f t="shared" si="6"/>
        <v>0.4520833333333333</v>
      </c>
      <c r="L17" s="48">
        <f t="shared" si="7"/>
        <v>0.5354166666666667</v>
      </c>
      <c r="M17" s="48">
        <f t="shared" si="8"/>
        <v>0.6395833333333333</v>
      </c>
      <c r="O17" s="57" t="s">
        <v>75</v>
      </c>
      <c r="P17" s="58" t="s">
        <v>31</v>
      </c>
      <c r="Q17" s="60">
        <f t="shared" si="0"/>
        <v>41.99999999999999</v>
      </c>
      <c r="R17" s="46">
        <v>1.4</v>
      </c>
      <c r="S17" s="59">
        <f t="shared" si="1"/>
        <v>10</v>
      </c>
      <c r="T17" s="48">
        <v>0.001388888888888889</v>
      </c>
      <c r="U17" s="48">
        <f t="shared" si="2"/>
        <v>0.01736111111111111</v>
      </c>
      <c r="V17" s="48">
        <f t="shared" si="9"/>
        <v>0.26041666666666663</v>
      </c>
      <c r="W17" s="48">
        <f t="shared" si="10"/>
        <v>0.35069444444444436</v>
      </c>
      <c r="X17" s="48">
        <f t="shared" si="11"/>
        <v>0.39236111111111105</v>
      </c>
      <c r="Y17" s="48">
        <f t="shared" si="12"/>
        <v>0.517361111111111</v>
      </c>
      <c r="Z17" s="48">
        <f t="shared" si="13"/>
        <v>0.6006944444444444</v>
      </c>
      <c r="AA17" s="48">
        <f t="shared" si="14"/>
        <v>0.704861111111111</v>
      </c>
      <c r="AC17" s="64"/>
      <c r="AD17" s="64"/>
      <c r="AE17" s="64"/>
      <c r="AF17" s="64"/>
      <c r="AG17" s="64"/>
    </row>
    <row r="18" spans="1:33" s="44" customFormat="1" ht="9.75">
      <c r="A18" s="57" t="s">
        <v>64</v>
      </c>
      <c r="B18" s="58" t="s">
        <v>40</v>
      </c>
      <c r="C18" s="60">
        <f t="shared" si="3"/>
        <v>38</v>
      </c>
      <c r="D18" s="46">
        <v>1.9</v>
      </c>
      <c r="E18" s="59">
        <f t="shared" si="16"/>
        <v>12.800000000000002</v>
      </c>
      <c r="F18" s="48">
        <v>0.0020833333333333333</v>
      </c>
      <c r="G18" s="69">
        <f t="shared" si="15"/>
        <v>0.016666666666666666</v>
      </c>
      <c r="H18" s="73"/>
      <c r="I18" s="70">
        <f t="shared" si="4"/>
        <v>0.2874999999999999</v>
      </c>
      <c r="J18" s="48">
        <f t="shared" si="5"/>
        <v>0.3291666666666666</v>
      </c>
      <c r="K18" s="48">
        <f t="shared" si="6"/>
        <v>0.4541666666666666</v>
      </c>
      <c r="L18" s="48">
        <f t="shared" si="7"/>
        <v>0.5375</v>
      </c>
      <c r="M18" s="48">
        <f t="shared" si="8"/>
        <v>0.6416666666666666</v>
      </c>
      <c r="O18" s="57" t="s">
        <v>74</v>
      </c>
      <c r="P18" s="58" t="s">
        <v>31</v>
      </c>
      <c r="Q18" s="60">
        <f t="shared" si="0"/>
        <v>24</v>
      </c>
      <c r="R18" s="46">
        <v>0.8</v>
      </c>
      <c r="S18" s="59">
        <f t="shared" si="1"/>
        <v>10.8</v>
      </c>
      <c r="T18" s="48">
        <v>0.001388888888888889</v>
      </c>
      <c r="U18" s="48">
        <f t="shared" si="2"/>
        <v>0.018749999999999996</v>
      </c>
      <c r="V18" s="48">
        <f t="shared" si="9"/>
        <v>0.2618055555555555</v>
      </c>
      <c r="W18" s="48">
        <f t="shared" si="10"/>
        <v>0.35208333333333325</v>
      </c>
      <c r="X18" s="48">
        <f t="shared" si="11"/>
        <v>0.39374999999999993</v>
      </c>
      <c r="Y18" s="48">
        <f t="shared" si="12"/>
        <v>0.5187499999999999</v>
      </c>
      <c r="Z18" s="48">
        <f t="shared" si="13"/>
        <v>0.6020833333333333</v>
      </c>
      <c r="AA18" s="48">
        <f t="shared" si="14"/>
        <v>0.7062499999999999</v>
      </c>
      <c r="AC18" s="64"/>
      <c r="AD18" s="64"/>
      <c r="AE18" s="64"/>
      <c r="AF18" s="64"/>
      <c r="AG18" s="64"/>
    </row>
    <row r="19" spans="1:33" s="44" customFormat="1" ht="9.75">
      <c r="A19" s="57" t="s">
        <v>66</v>
      </c>
      <c r="B19" s="58" t="s">
        <v>40</v>
      </c>
      <c r="C19" s="60">
        <f t="shared" si="3"/>
        <v>35.99999999999999</v>
      </c>
      <c r="D19" s="46">
        <v>1.2</v>
      </c>
      <c r="E19" s="59">
        <f t="shared" si="16"/>
        <v>14.000000000000002</v>
      </c>
      <c r="F19" s="48">
        <v>0.001388888888888889</v>
      </c>
      <c r="G19" s="69">
        <f t="shared" si="15"/>
        <v>0.018055555555555554</v>
      </c>
      <c r="H19" s="73"/>
      <c r="I19" s="70">
        <f t="shared" si="4"/>
        <v>0.2888888888888888</v>
      </c>
      <c r="J19" s="48">
        <f t="shared" si="5"/>
        <v>0.3305555555555555</v>
      </c>
      <c r="K19" s="48">
        <f t="shared" si="6"/>
        <v>0.4555555555555555</v>
      </c>
      <c r="L19" s="48">
        <f t="shared" si="7"/>
        <v>0.5388888888888889</v>
      </c>
      <c r="M19" s="48">
        <f t="shared" si="8"/>
        <v>0.6430555555555555</v>
      </c>
      <c r="O19" s="57" t="s">
        <v>73</v>
      </c>
      <c r="P19" s="58" t="s">
        <v>31</v>
      </c>
      <c r="Q19" s="60">
        <f t="shared" si="0"/>
        <v>45</v>
      </c>
      <c r="R19" s="46">
        <v>3</v>
      </c>
      <c r="S19" s="59">
        <f t="shared" si="1"/>
        <v>13.8</v>
      </c>
      <c r="T19" s="48">
        <v>0.002777777777777778</v>
      </c>
      <c r="U19" s="48">
        <f t="shared" si="2"/>
        <v>0.021527777777777774</v>
      </c>
      <c r="V19" s="48">
        <f t="shared" si="9"/>
        <v>0.2645833333333333</v>
      </c>
      <c r="W19" s="48">
        <f t="shared" si="10"/>
        <v>0.354861111111111</v>
      </c>
      <c r="X19" s="48">
        <f t="shared" si="11"/>
        <v>0.3965277777777777</v>
      </c>
      <c r="Y19" s="48">
        <f t="shared" si="12"/>
        <v>0.5215277777777777</v>
      </c>
      <c r="Z19" s="48">
        <f t="shared" si="13"/>
        <v>0.6048611111111111</v>
      </c>
      <c r="AA19" s="48">
        <f t="shared" si="14"/>
        <v>0.7090277777777777</v>
      </c>
      <c r="AC19" s="64"/>
      <c r="AD19" s="64"/>
      <c r="AE19" s="64"/>
      <c r="AF19" s="64"/>
      <c r="AG19" s="64"/>
    </row>
    <row r="20" spans="1:33" s="44" customFormat="1" ht="9.75">
      <c r="A20" s="57" t="s">
        <v>67</v>
      </c>
      <c r="B20" s="58" t="s">
        <v>40</v>
      </c>
      <c r="C20" s="60">
        <f t="shared" si="3"/>
        <v>44</v>
      </c>
      <c r="D20" s="46">
        <v>2.2</v>
      </c>
      <c r="E20" s="59">
        <f t="shared" si="16"/>
        <v>16.200000000000003</v>
      </c>
      <c r="F20" s="48">
        <v>0.0020833333333333333</v>
      </c>
      <c r="G20" s="69">
        <f t="shared" si="15"/>
        <v>0.020138888888888887</v>
      </c>
      <c r="H20" s="73"/>
      <c r="I20" s="70">
        <f t="shared" si="4"/>
        <v>0.29097222222222213</v>
      </c>
      <c r="J20" s="48">
        <f t="shared" si="5"/>
        <v>0.3326388888888888</v>
      </c>
      <c r="K20" s="48">
        <f t="shared" si="6"/>
        <v>0.4576388888888888</v>
      </c>
      <c r="L20" s="48">
        <f t="shared" si="7"/>
        <v>0.5409722222222222</v>
      </c>
      <c r="M20" s="48">
        <f t="shared" si="8"/>
        <v>0.6451388888888888</v>
      </c>
      <c r="O20" s="57" t="s">
        <v>79</v>
      </c>
      <c r="P20" s="58" t="s">
        <v>40</v>
      </c>
      <c r="Q20" s="60">
        <f t="shared" si="0"/>
        <v>33</v>
      </c>
      <c r="R20" s="46">
        <v>1.1</v>
      </c>
      <c r="S20" s="59">
        <f t="shared" si="1"/>
        <v>14.9</v>
      </c>
      <c r="T20" s="48">
        <v>0.001388888888888889</v>
      </c>
      <c r="U20" s="48">
        <f t="shared" si="2"/>
        <v>0.02291666666666666</v>
      </c>
      <c r="V20" s="48">
        <f t="shared" si="9"/>
        <v>0.26597222222222217</v>
      </c>
      <c r="W20" s="48">
        <f t="shared" si="10"/>
        <v>0.3562499999999999</v>
      </c>
      <c r="X20" s="48">
        <f t="shared" si="11"/>
        <v>0.3979166666666666</v>
      </c>
      <c r="Y20" s="48">
        <f t="shared" si="12"/>
        <v>0.5229166666666666</v>
      </c>
      <c r="Z20" s="48">
        <f t="shared" si="13"/>
        <v>0.60625</v>
      </c>
      <c r="AA20" s="48">
        <f t="shared" si="14"/>
        <v>0.7104166666666666</v>
      </c>
      <c r="AC20" s="64"/>
      <c r="AD20" s="64"/>
      <c r="AE20" s="64"/>
      <c r="AF20" s="64"/>
      <c r="AG20" s="64"/>
    </row>
    <row r="21" spans="1:33" s="44" customFormat="1" ht="9.75">
      <c r="A21" s="57" t="s">
        <v>42</v>
      </c>
      <c r="B21" s="58" t="s">
        <v>40</v>
      </c>
      <c r="C21" s="60">
        <f t="shared" si="3"/>
        <v>41.99999999999999</v>
      </c>
      <c r="D21" s="46">
        <v>0.7</v>
      </c>
      <c r="E21" s="59">
        <f t="shared" si="16"/>
        <v>16.900000000000002</v>
      </c>
      <c r="F21" s="48">
        <v>0.0006944444444444445</v>
      </c>
      <c r="G21" s="69">
        <f t="shared" si="15"/>
        <v>0.020833333333333332</v>
      </c>
      <c r="H21" s="73"/>
      <c r="I21" s="70">
        <f t="shared" si="4"/>
        <v>0.2916666666666666</v>
      </c>
      <c r="J21" s="48">
        <f t="shared" si="5"/>
        <v>0.33333333333333326</v>
      </c>
      <c r="K21" s="48">
        <f t="shared" si="6"/>
        <v>0.45833333333333326</v>
      </c>
      <c r="L21" s="48">
        <f t="shared" si="7"/>
        <v>0.5416666666666666</v>
      </c>
      <c r="M21" s="48">
        <f t="shared" si="8"/>
        <v>0.6458333333333333</v>
      </c>
      <c r="O21" s="57" t="s">
        <v>80</v>
      </c>
      <c r="P21" s="58" t="s">
        <v>40</v>
      </c>
      <c r="Q21" s="60">
        <f t="shared" si="0"/>
        <v>20.999999999999996</v>
      </c>
      <c r="R21" s="46">
        <v>0.7</v>
      </c>
      <c r="S21" s="59">
        <f t="shared" si="1"/>
        <v>15.6</v>
      </c>
      <c r="T21" s="48">
        <v>0.001388888888888889</v>
      </c>
      <c r="U21" s="48">
        <f t="shared" si="2"/>
        <v>0.02430555555555555</v>
      </c>
      <c r="V21" s="48">
        <f t="shared" si="9"/>
        <v>0.26736111111111105</v>
      </c>
      <c r="W21" s="48">
        <f t="shared" si="10"/>
        <v>0.3576388888888888</v>
      </c>
      <c r="X21" s="48">
        <f t="shared" si="11"/>
        <v>0.39930555555555547</v>
      </c>
      <c r="Y21" s="48">
        <f t="shared" si="12"/>
        <v>0.5243055555555555</v>
      </c>
      <c r="Z21" s="48">
        <f t="shared" si="13"/>
        <v>0.6076388888888888</v>
      </c>
      <c r="AA21" s="72">
        <f t="shared" si="14"/>
        <v>0.7118055555555555</v>
      </c>
      <c r="AC21" s="64"/>
      <c r="AD21" s="64"/>
      <c r="AE21" s="64"/>
      <c r="AF21" s="64"/>
      <c r="AG21" s="64"/>
    </row>
    <row r="22" spans="1:33" s="44" customFormat="1" ht="9.75">
      <c r="A22" s="57" t="s">
        <v>43</v>
      </c>
      <c r="B22" s="58" t="s">
        <v>40</v>
      </c>
      <c r="C22" s="60">
        <f t="shared" si="3"/>
        <v>34.800000000000004</v>
      </c>
      <c r="D22" s="46">
        <v>2.9</v>
      </c>
      <c r="E22" s="59">
        <f t="shared" si="16"/>
        <v>19.8</v>
      </c>
      <c r="F22" s="48">
        <v>0.003472222222222222</v>
      </c>
      <c r="G22" s="69">
        <f t="shared" si="15"/>
        <v>0.024305555555555552</v>
      </c>
      <c r="H22" s="73"/>
      <c r="I22" s="70">
        <f t="shared" si="4"/>
        <v>0.2951388888888888</v>
      </c>
      <c r="J22" s="48">
        <f t="shared" si="5"/>
        <v>0.33680555555555547</v>
      </c>
      <c r="K22" s="48">
        <f t="shared" si="6"/>
        <v>0.46180555555555547</v>
      </c>
      <c r="L22" s="48">
        <f t="shared" si="7"/>
        <v>0.5451388888888888</v>
      </c>
      <c r="M22" s="48">
        <f t="shared" si="8"/>
        <v>0.6493055555555555</v>
      </c>
      <c r="O22" s="57" t="s">
        <v>53</v>
      </c>
      <c r="P22" s="58" t="s">
        <v>40</v>
      </c>
      <c r="Q22" s="60">
        <f t="shared" si="0"/>
        <v>48</v>
      </c>
      <c r="R22" s="46">
        <v>0.8</v>
      </c>
      <c r="S22" s="59">
        <f t="shared" si="1"/>
        <v>16.4</v>
      </c>
      <c r="T22" s="48">
        <v>0.0006944444444444445</v>
      </c>
      <c r="U22" s="48">
        <f t="shared" si="2"/>
        <v>0.024999999999999994</v>
      </c>
      <c r="V22" s="48">
        <f t="shared" si="9"/>
        <v>0.2680555555555555</v>
      </c>
      <c r="W22" s="48">
        <f t="shared" si="10"/>
        <v>0.3583333333333332</v>
      </c>
      <c r="X22" s="48">
        <f t="shared" si="11"/>
        <v>0.3999999999999999</v>
      </c>
      <c r="Y22" s="48">
        <f t="shared" si="12"/>
        <v>0.5249999999999999</v>
      </c>
      <c r="Z22" s="69">
        <f t="shared" si="13"/>
        <v>0.6083333333333333</v>
      </c>
      <c r="AA22" s="72"/>
      <c r="AC22" s="64"/>
      <c r="AD22" s="64"/>
      <c r="AE22" s="64"/>
      <c r="AF22" s="64"/>
      <c r="AG22" s="64"/>
    </row>
    <row r="23" spans="1:33" s="44" customFormat="1" ht="9.75">
      <c r="A23" s="57" t="s">
        <v>44</v>
      </c>
      <c r="B23" s="58" t="s">
        <v>40</v>
      </c>
      <c r="C23" s="60">
        <f t="shared" si="3"/>
        <v>35.99999999999999</v>
      </c>
      <c r="D23" s="46">
        <v>1.2</v>
      </c>
      <c r="E23" s="59">
        <f t="shared" si="16"/>
        <v>21</v>
      </c>
      <c r="F23" s="48">
        <v>0.001388888888888889</v>
      </c>
      <c r="G23" s="69">
        <f t="shared" si="15"/>
        <v>0.02569444444444444</v>
      </c>
      <c r="H23" s="73"/>
      <c r="I23" s="70">
        <f t="shared" si="4"/>
        <v>0.29652777777777767</v>
      </c>
      <c r="J23" s="48">
        <f t="shared" si="5"/>
        <v>0.33819444444444435</v>
      </c>
      <c r="K23" s="48">
        <f t="shared" si="6"/>
        <v>0.46319444444444435</v>
      </c>
      <c r="L23" s="48">
        <f t="shared" si="7"/>
        <v>0.5465277777777777</v>
      </c>
      <c r="M23" s="48">
        <f t="shared" si="8"/>
        <v>0.6506944444444444</v>
      </c>
      <c r="O23" s="57" t="s">
        <v>54</v>
      </c>
      <c r="P23" s="58" t="s">
        <v>40</v>
      </c>
      <c r="Q23" s="60">
        <f t="shared" si="0"/>
        <v>48</v>
      </c>
      <c r="R23" s="46">
        <v>0.8</v>
      </c>
      <c r="S23" s="59">
        <f t="shared" si="1"/>
        <v>17.2</v>
      </c>
      <c r="T23" s="48">
        <v>0.0006944444444444445</v>
      </c>
      <c r="U23" s="48">
        <f t="shared" si="2"/>
        <v>0.02569444444444444</v>
      </c>
      <c r="V23" s="48">
        <f t="shared" si="9"/>
        <v>0.26874999999999993</v>
      </c>
      <c r="W23" s="48">
        <f t="shared" si="10"/>
        <v>0.35902777777777767</v>
      </c>
      <c r="X23" s="48">
        <f t="shared" si="11"/>
        <v>0.40069444444444435</v>
      </c>
      <c r="Y23" s="48">
        <f t="shared" si="12"/>
        <v>0.5256944444444444</v>
      </c>
      <c r="Z23" s="69">
        <f t="shared" si="13"/>
        <v>0.6090277777777777</v>
      </c>
      <c r="AA23" s="73"/>
      <c r="AC23" s="64"/>
      <c r="AD23" s="64"/>
      <c r="AE23" s="64"/>
      <c r="AF23" s="64"/>
      <c r="AG23" s="64"/>
    </row>
    <row r="24" spans="1:33" s="44" customFormat="1" ht="9.75">
      <c r="A24" s="57" t="s">
        <v>45</v>
      </c>
      <c r="B24" s="58" t="s">
        <v>40</v>
      </c>
      <c r="C24" s="60">
        <f t="shared" si="3"/>
        <v>30</v>
      </c>
      <c r="D24" s="46">
        <v>1</v>
      </c>
      <c r="E24" s="59">
        <f t="shared" si="16"/>
        <v>22</v>
      </c>
      <c r="F24" s="48">
        <v>0.001388888888888889</v>
      </c>
      <c r="G24" s="69">
        <f t="shared" si="15"/>
        <v>0.027083333333333327</v>
      </c>
      <c r="H24" s="73"/>
      <c r="I24" s="70">
        <f t="shared" si="4"/>
        <v>0.29791666666666655</v>
      </c>
      <c r="J24" s="48">
        <f t="shared" si="5"/>
        <v>0.33958333333333324</v>
      </c>
      <c r="K24" s="48">
        <f t="shared" si="6"/>
        <v>0.46458333333333324</v>
      </c>
      <c r="L24" s="48">
        <f t="shared" si="7"/>
        <v>0.5479166666666666</v>
      </c>
      <c r="M24" s="48">
        <f t="shared" si="8"/>
        <v>0.6520833333333332</v>
      </c>
      <c r="O24" s="57" t="s">
        <v>55</v>
      </c>
      <c r="P24" s="58" t="s">
        <v>40</v>
      </c>
      <c r="Q24" s="60">
        <f t="shared" si="0"/>
        <v>40</v>
      </c>
      <c r="R24" s="46">
        <v>2</v>
      </c>
      <c r="S24" s="59">
        <f t="shared" si="1"/>
        <v>19.2</v>
      </c>
      <c r="T24" s="48">
        <v>0.0020833333333333333</v>
      </c>
      <c r="U24" s="48">
        <f t="shared" si="2"/>
        <v>0.027777777777777773</v>
      </c>
      <c r="V24" s="48">
        <f t="shared" si="9"/>
        <v>0.27083333333333326</v>
      </c>
      <c r="W24" s="48">
        <f t="shared" si="10"/>
        <v>0.361111111111111</v>
      </c>
      <c r="X24" s="48">
        <f t="shared" si="11"/>
        <v>0.4027777777777777</v>
      </c>
      <c r="Y24" s="48">
        <f t="shared" si="12"/>
        <v>0.5277777777777777</v>
      </c>
      <c r="Z24" s="69">
        <f t="shared" si="13"/>
        <v>0.611111111111111</v>
      </c>
      <c r="AA24" s="73"/>
      <c r="AC24" s="64"/>
      <c r="AD24" s="64"/>
      <c r="AE24" s="64"/>
      <c r="AF24" s="64"/>
      <c r="AG24" s="64"/>
    </row>
    <row r="25" spans="1:33" s="44" customFormat="1" ht="9.75">
      <c r="A25" s="57" t="s">
        <v>46</v>
      </c>
      <c r="B25" s="58" t="s">
        <v>40</v>
      </c>
      <c r="C25" s="60">
        <f t="shared" si="3"/>
        <v>39</v>
      </c>
      <c r="D25" s="46">
        <v>1.3</v>
      </c>
      <c r="E25" s="59">
        <f t="shared" si="16"/>
        <v>23.3</v>
      </c>
      <c r="F25" s="48">
        <v>0.001388888888888889</v>
      </c>
      <c r="G25" s="69">
        <f t="shared" si="15"/>
        <v>0.028472222222222215</v>
      </c>
      <c r="H25" s="73"/>
      <c r="I25" s="70">
        <f t="shared" si="4"/>
        <v>0.29930555555555544</v>
      </c>
      <c r="J25" s="48">
        <f t="shared" si="5"/>
        <v>0.3409722222222221</v>
      </c>
      <c r="K25" s="48">
        <f t="shared" si="6"/>
        <v>0.4659722222222221</v>
      </c>
      <c r="L25" s="48">
        <f t="shared" si="7"/>
        <v>0.5493055555555555</v>
      </c>
      <c r="M25" s="48">
        <f t="shared" si="8"/>
        <v>0.6534722222222221</v>
      </c>
      <c r="O25" s="57" t="s">
        <v>56</v>
      </c>
      <c r="P25" s="58" t="s">
        <v>40</v>
      </c>
      <c r="Q25" s="60">
        <f t="shared" si="0"/>
        <v>45</v>
      </c>
      <c r="R25" s="46">
        <v>1.5</v>
      </c>
      <c r="S25" s="59">
        <f t="shared" si="1"/>
        <v>20.7</v>
      </c>
      <c r="T25" s="48">
        <v>0.001388888888888889</v>
      </c>
      <c r="U25" s="48">
        <f t="shared" si="2"/>
        <v>0.02916666666666666</v>
      </c>
      <c r="V25" s="48">
        <f t="shared" si="9"/>
        <v>0.27222222222222214</v>
      </c>
      <c r="W25" s="48">
        <f t="shared" si="10"/>
        <v>0.3624999999999999</v>
      </c>
      <c r="X25" s="48">
        <f t="shared" si="11"/>
        <v>0.40416666666666656</v>
      </c>
      <c r="Y25" s="48">
        <f t="shared" si="12"/>
        <v>0.5291666666666666</v>
      </c>
      <c r="Z25" s="69">
        <f t="shared" si="13"/>
        <v>0.6124999999999999</v>
      </c>
      <c r="AA25" s="73"/>
      <c r="AC25" s="64"/>
      <c r="AD25" s="64"/>
      <c r="AE25" s="64"/>
      <c r="AF25" s="64"/>
      <c r="AG25" s="64"/>
    </row>
    <row r="26" spans="1:33" s="44" customFormat="1" ht="9.75">
      <c r="A26" s="57" t="s">
        <v>47</v>
      </c>
      <c r="B26" s="58" t="s">
        <v>40</v>
      </c>
      <c r="C26" s="60">
        <f t="shared" si="3"/>
        <v>35.99999999999999</v>
      </c>
      <c r="D26" s="46">
        <v>1.2</v>
      </c>
      <c r="E26" s="59">
        <f t="shared" si="16"/>
        <v>24.5</v>
      </c>
      <c r="F26" s="48">
        <v>0.001388888888888889</v>
      </c>
      <c r="G26" s="69">
        <f t="shared" si="15"/>
        <v>0.029861111111111102</v>
      </c>
      <c r="H26" s="73"/>
      <c r="I26" s="70">
        <f t="shared" si="4"/>
        <v>0.3006944444444443</v>
      </c>
      <c r="J26" s="48">
        <f t="shared" si="5"/>
        <v>0.342361111111111</v>
      </c>
      <c r="K26" s="48">
        <f t="shared" si="6"/>
        <v>0.467361111111111</v>
      </c>
      <c r="L26" s="48">
        <f t="shared" si="7"/>
        <v>0.5506944444444444</v>
      </c>
      <c r="M26" s="48">
        <f t="shared" si="8"/>
        <v>0.654861111111111</v>
      </c>
      <c r="O26" s="57" t="s">
        <v>57</v>
      </c>
      <c r="P26" s="58" t="s">
        <v>40</v>
      </c>
      <c r="Q26" s="60">
        <f t="shared" si="0"/>
        <v>44</v>
      </c>
      <c r="R26" s="46">
        <v>2.2</v>
      </c>
      <c r="S26" s="59">
        <f t="shared" si="1"/>
        <v>22.9</v>
      </c>
      <c r="T26" s="48">
        <v>0.0020833333333333333</v>
      </c>
      <c r="U26" s="48">
        <f t="shared" si="2"/>
        <v>0.031249999999999993</v>
      </c>
      <c r="V26" s="48">
        <f t="shared" si="9"/>
        <v>0.27430555555555547</v>
      </c>
      <c r="W26" s="48">
        <f t="shared" si="10"/>
        <v>0.3645833333333332</v>
      </c>
      <c r="X26" s="48">
        <f t="shared" si="11"/>
        <v>0.4062499999999999</v>
      </c>
      <c r="Y26" s="48">
        <f t="shared" si="12"/>
        <v>0.5312499999999999</v>
      </c>
      <c r="Z26" s="69">
        <f t="shared" si="13"/>
        <v>0.6145833333333333</v>
      </c>
      <c r="AA26" s="73"/>
      <c r="AC26" s="64"/>
      <c r="AD26" s="64"/>
      <c r="AE26" s="64"/>
      <c r="AF26" s="64"/>
      <c r="AG26" s="64"/>
    </row>
    <row r="27" spans="1:33" s="44" customFormat="1" ht="9.75">
      <c r="A27" s="57" t="s">
        <v>48</v>
      </c>
      <c r="B27" s="58" t="s">
        <v>40</v>
      </c>
      <c r="C27" s="60">
        <f t="shared" si="3"/>
        <v>41.99999999999999</v>
      </c>
      <c r="D27" s="46">
        <v>1.4</v>
      </c>
      <c r="E27" s="59">
        <f t="shared" si="16"/>
        <v>25.9</v>
      </c>
      <c r="F27" s="48">
        <v>0.001388888888888889</v>
      </c>
      <c r="G27" s="69">
        <f t="shared" si="15"/>
        <v>0.03124999999999999</v>
      </c>
      <c r="H27" s="73"/>
      <c r="I27" s="70">
        <f t="shared" si="4"/>
        <v>0.3020833333333332</v>
      </c>
      <c r="J27" s="48">
        <f t="shared" si="5"/>
        <v>0.3437499999999999</v>
      </c>
      <c r="K27" s="48">
        <f t="shared" si="6"/>
        <v>0.4687499999999999</v>
      </c>
      <c r="L27" s="48">
        <f t="shared" si="7"/>
        <v>0.5520833333333333</v>
      </c>
      <c r="M27" s="48">
        <f t="shared" si="8"/>
        <v>0.6562499999999999</v>
      </c>
      <c r="O27" s="57" t="s">
        <v>58</v>
      </c>
      <c r="P27" s="58" t="s">
        <v>40</v>
      </c>
      <c r="Q27" s="60">
        <f t="shared" si="0"/>
        <v>35.99999999999999</v>
      </c>
      <c r="R27" s="46">
        <v>1.2</v>
      </c>
      <c r="S27" s="59">
        <f t="shared" si="1"/>
        <v>24.099999999999998</v>
      </c>
      <c r="T27" s="48">
        <v>0.001388888888888889</v>
      </c>
      <c r="U27" s="48">
        <f t="shared" si="2"/>
        <v>0.032638888888888884</v>
      </c>
      <c r="V27" s="48">
        <f t="shared" si="9"/>
        <v>0.27569444444444435</v>
      </c>
      <c r="W27" s="48">
        <f t="shared" si="10"/>
        <v>0.3659722222222221</v>
      </c>
      <c r="X27" s="48">
        <f t="shared" si="11"/>
        <v>0.4076388888888888</v>
      </c>
      <c r="Y27" s="48">
        <f t="shared" si="12"/>
        <v>0.5326388888888888</v>
      </c>
      <c r="Z27" s="69">
        <f t="shared" si="13"/>
        <v>0.6159722222222221</v>
      </c>
      <c r="AA27" s="73"/>
      <c r="AC27" s="64"/>
      <c r="AD27" s="64"/>
      <c r="AE27" s="64"/>
      <c r="AF27" s="64"/>
      <c r="AG27" s="64"/>
    </row>
    <row r="28" spans="1:33" s="44" customFormat="1" ht="9.75">
      <c r="A28" s="57" t="s">
        <v>49</v>
      </c>
      <c r="B28" s="58" t="s">
        <v>40</v>
      </c>
      <c r="C28" s="60">
        <f t="shared" si="3"/>
        <v>42</v>
      </c>
      <c r="D28" s="46">
        <v>2.1</v>
      </c>
      <c r="E28" s="59">
        <f t="shared" si="16"/>
        <v>28</v>
      </c>
      <c r="F28" s="48">
        <v>0.0020833333333333333</v>
      </c>
      <c r="G28" s="69">
        <f t="shared" si="15"/>
        <v>0.033333333333333326</v>
      </c>
      <c r="H28" s="73"/>
      <c r="I28" s="70">
        <f t="shared" si="4"/>
        <v>0.30416666666666653</v>
      </c>
      <c r="J28" s="48">
        <f t="shared" si="5"/>
        <v>0.3458333333333332</v>
      </c>
      <c r="K28" s="48">
        <f t="shared" si="6"/>
        <v>0.4708333333333332</v>
      </c>
      <c r="L28" s="48">
        <f t="shared" si="7"/>
        <v>0.5541666666666666</v>
      </c>
      <c r="M28" s="48">
        <f t="shared" si="8"/>
        <v>0.6583333333333332</v>
      </c>
      <c r="O28" s="57" t="s">
        <v>59</v>
      </c>
      <c r="P28" s="58" t="s">
        <v>40</v>
      </c>
      <c r="Q28" s="60">
        <f t="shared" si="0"/>
        <v>35.99999999999999</v>
      </c>
      <c r="R28" s="46">
        <v>1.2</v>
      </c>
      <c r="S28" s="59">
        <f t="shared" si="1"/>
        <v>25.299999999999997</v>
      </c>
      <c r="T28" s="48">
        <v>0.001388888888888889</v>
      </c>
      <c r="U28" s="48">
        <f t="shared" si="2"/>
        <v>0.034027777777777775</v>
      </c>
      <c r="V28" s="48">
        <f t="shared" si="9"/>
        <v>0.27708333333333324</v>
      </c>
      <c r="W28" s="48">
        <f t="shared" si="10"/>
        <v>0.36736111111111097</v>
      </c>
      <c r="X28" s="48">
        <f t="shared" si="11"/>
        <v>0.40902777777777766</v>
      </c>
      <c r="Y28" s="48">
        <f t="shared" si="12"/>
        <v>0.5340277777777777</v>
      </c>
      <c r="Z28" s="69">
        <f t="shared" si="13"/>
        <v>0.617361111111111</v>
      </c>
      <c r="AA28" s="73"/>
      <c r="AC28" s="64"/>
      <c r="AD28" s="64"/>
      <c r="AE28" s="64"/>
      <c r="AF28" s="64"/>
      <c r="AG28" s="64"/>
    </row>
    <row r="29" spans="1:33" s="44" customFormat="1" ht="9.75">
      <c r="A29" s="57" t="s">
        <v>50</v>
      </c>
      <c r="B29" s="58" t="s">
        <v>40</v>
      </c>
      <c r="C29" s="60">
        <f t="shared" si="3"/>
        <v>45</v>
      </c>
      <c r="D29" s="46">
        <v>1.5</v>
      </c>
      <c r="E29" s="59">
        <f t="shared" si="16"/>
        <v>29.5</v>
      </c>
      <c r="F29" s="48">
        <v>0.001388888888888889</v>
      </c>
      <c r="G29" s="69">
        <f t="shared" si="15"/>
        <v>0.03472222222222222</v>
      </c>
      <c r="H29" s="73"/>
      <c r="I29" s="70">
        <f t="shared" si="4"/>
        <v>0.3055555555555554</v>
      </c>
      <c r="J29" s="48">
        <f t="shared" si="5"/>
        <v>0.3472222222222221</v>
      </c>
      <c r="K29" s="48">
        <f t="shared" si="6"/>
        <v>0.4722222222222221</v>
      </c>
      <c r="L29" s="48">
        <f t="shared" si="7"/>
        <v>0.5555555555555555</v>
      </c>
      <c r="M29" s="48">
        <f t="shared" si="8"/>
        <v>0.6597222222222221</v>
      </c>
      <c r="O29" s="57" t="s">
        <v>60</v>
      </c>
      <c r="P29" s="58" t="s">
        <v>40</v>
      </c>
      <c r="Q29" s="60">
        <f t="shared" si="0"/>
        <v>39</v>
      </c>
      <c r="R29" s="46">
        <v>1.3</v>
      </c>
      <c r="S29" s="59">
        <f t="shared" si="1"/>
        <v>26.599999999999998</v>
      </c>
      <c r="T29" s="48">
        <v>0.001388888888888889</v>
      </c>
      <c r="U29" s="48">
        <f t="shared" si="2"/>
        <v>0.035416666666666666</v>
      </c>
      <c r="V29" s="48">
        <f t="shared" si="9"/>
        <v>0.2784722222222221</v>
      </c>
      <c r="W29" s="48">
        <f t="shared" si="10"/>
        <v>0.36874999999999986</v>
      </c>
      <c r="X29" s="48">
        <f t="shared" si="11"/>
        <v>0.41041666666666654</v>
      </c>
      <c r="Y29" s="48">
        <f t="shared" si="12"/>
        <v>0.5354166666666665</v>
      </c>
      <c r="Z29" s="69">
        <f t="shared" si="13"/>
        <v>0.6187499999999999</v>
      </c>
      <c r="AA29" s="73"/>
      <c r="AC29" s="64"/>
      <c r="AD29" s="64"/>
      <c r="AE29" s="64"/>
      <c r="AF29" s="64"/>
      <c r="AG29" s="64"/>
    </row>
    <row r="30" spans="1:33" s="44" customFormat="1" ht="9.75">
      <c r="A30" s="57" t="s">
        <v>51</v>
      </c>
      <c r="B30" s="58" t="s">
        <v>40</v>
      </c>
      <c r="C30" s="60">
        <f t="shared" si="3"/>
        <v>40</v>
      </c>
      <c r="D30" s="46">
        <v>2</v>
      </c>
      <c r="E30" s="59">
        <f t="shared" si="16"/>
        <v>31.5</v>
      </c>
      <c r="F30" s="48">
        <v>0.0020833333333333333</v>
      </c>
      <c r="G30" s="69">
        <f t="shared" si="15"/>
        <v>0.03680555555555555</v>
      </c>
      <c r="H30" s="73"/>
      <c r="I30" s="70">
        <f t="shared" si="4"/>
        <v>0.30763888888888874</v>
      </c>
      <c r="J30" s="48">
        <f t="shared" si="5"/>
        <v>0.3493055555555554</v>
      </c>
      <c r="K30" s="48">
        <f t="shared" si="6"/>
        <v>0.4743055555555554</v>
      </c>
      <c r="L30" s="48">
        <f t="shared" si="7"/>
        <v>0.5576388888888888</v>
      </c>
      <c r="M30" s="48">
        <f t="shared" si="8"/>
        <v>0.6618055555555554</v>
      </c>
      <c r="O30" s="57" t="s">
        <v>61</v>
      </c>
      <c r="P30" s="58" t="s">
        <v>40</v>
      </c>
      <c r="Q30" s="60">
        <f t="shared" si="0"/>
        <v>33</v>
      </c>
      <c r="R30" s="46">
        <v>1.1</v>
      </c>
      <c r="S30" s="59">
        <f t="shared" si="1"/>
        <v>27.7</v>
      </c>
      <c r="T30" s="48">
        <v>0.001388888888888889</v>
      </c>
      <c r="U30" s="48">
        <f t="shared" si="2"/>
        <v>0.03680555555555556</v>
      </c>
      <c r="V30" s="48">
        <f t="shared" si="9"/>
        <v>0.279861111111111</v>
      </c>
      <c r="W30" s="48">
        <f t="shared" si="10"/>
        <v>0.37013888888888874</v>
      </c>
      <c r="X30" s="48">
        <f t="shared" si="11"/>
        <v>0.4118055555555554</v>
      </c>
      <c r="Y30" s="48">
        <f t="shared" si="12"/>
        <v>0.5368055555555554</v>
      </c>
      <c r="Z30" s="69">
        <f t="shared" si="13"/>
        <v>0.6201388888888888</v>
      </c>
      <c r="AA30" s="73"/>
      <c r="AC30" s="64"/>
      <c r="AD30" s="64"/>
      <c r="AE30" s="64"/>
      <c r="AF30" s="64"/>
      <c r="AG30" s="64"/>
    </row>
    <row r="31" spans="1:33" s="44" customFormat="1" ht="9.75">
      <c r="A31" s="57" t="s">
        <v>52</v>
      </c>
      <c r="B31" s="58" t="s">
        <v>40</v>
      </c>
      <c r="C31" s="60">
        <f t="shared" si="3"/>
        <v>41.99999999999999</v>
      </c>
      <c r="D31" s="46">
        <v>0.7</v>
      </c>
      <c r="E31" s="59">
        <f t="shared" si="16"/>
        <v>32.2</v>
      </c>
      <c r="F31" s="48">
        <v>0.0006944444444444445</v>
      </c>
      <c r="G31" s="69">
        <f t="shared" si="15"/>
        <v>0.03749999999999999</v>
      </c>
      <c r="H31" s="73"/>
      <c r="I31" s="70">
        <f t="shared" si="4"/>
        <v>0.3083333333333332</v>
      </c>
      <c r="J31" s="48">
        <f t="shared" si="5"/>
        <v>0.34999999999999987</v>
      </c>
      <c r="K31" s="48">
        <f t="shared" si="6"/>
        <v>0.47499999999999987</v>
      </c>
      <c r="L31" s="48">
        <f t="shared" si="7"/>
        <v>0.5583333333333332</v>
      </c>
      <c r="M31" s="48">
        <f t="shared" si="8"/>
        <v>0.6624999999999999</v>
      </c>
      <c r="O31" s="57" t="s">
        <v>62</v>
      </c>
      <c r="P31" s="58" t="s">
        <v>40</v>
      </c>
      <c r="Q31" s="60">
        <f t="shared" si="0"/>
        <v>35.99999999999999</v>
      </c>
      <c r="R31" s="46">
        <v>1.2</v>
      </c>
      <c r="S31" s="59">
        <f t="shared" si="1"/>
        <v>28.9</v>
      </c>
      <c r="T31" s="48">
        <v>0.001388888888888889</v>
      </c>
      <c r="U31" s="48">
        <f t="shared" si="2"/>
        <v>0.03819444444444445</v>
      </c>
      <c r="V31" s="48">
        <f t="shared" si="9"/>
        <v>0.2812499999999999</v>
      </c>
      <c r="W31" s="48">
        <f t="shared" si="10"/>
        <v>0.3715277777777776</v>
      </c>
      <c r="X31" s="48">
        <f t="shared" si="11"/>
        <v>0.4131944444444443</v>
      </c>
      <c r="Y31" s="48">
        <f t="shared" si="12"/>
        <v>0.5381944444444443</v>
      </c>
      <c r="Z31" s="69">
        <f t="shared" si="13"/>
        <v>0.6215277777777777</v>
      </c>
      <c r="AA31" s="73"/>
      <c r="AC31" s="64"/>
      <c r="AD31" s="64"/>
      <c r="AE31" s="64"/>
      <c r="AF31" s="64"/>
      <c r="AG31" s="64"/>
    </row>
    <row r="32" spans="1:33" s="44" customFormat="1" ht="9.75">
      <c r="A32" s="57" t="s">
        <v>71</v>
      </c>
      <c r="B32" s="58" t="s">
        <v>40</v>
      </c>
      <c r="C32" s="60">
        <f t="shared" si="3"/>
        <v>24</v>
      </c>
      <c r="D32" s="46">
        <v>0.8</v>
      </c>
      <c r="E32" s="59">
        <f t="shared" si="16"/>
        <v>33</v>
      </c>
      <c r="F32" s="48">
        <v>0.001388888888888889</v>
      </c>
      <c r="G32" s="69">
        <f t="shared" si="15"/>
        <v>0.03888888888888888</v>
      </c>
      <c r="H32" s="73"/>
      <c r="I32" s="70">
        <f t="shared" si="4"/>
        <v>0.30972222222222207</v>
      </c>
      <c r="J32" s="48">
        <f t="shared" si="5"/>
        <v>0.35138888888888875</v>
      </c>
      <c r="K32" s="48">
        <f t="shared" si="6"/>
        <v>0.47638888888888875</v>
      </c>
      <c r="L32" s="48">
        <f t="shared" si="7"/>
        <v>0.5597222222222221</v>
      </c>
      <c r="M32" s="48">
        <f t="shared" si="8"/>
        <v>0.6638888888888888</v>
      </c>
      <c r="O32" s="57" t="s">
        <v>63</v>
      </c>
      <c r="P32" s="58" t="s">
        <v>40</v>
      </c>
      <c r="Q32" s="60">
        <f t="shared" si="0"/>
        <v>36</v>
      </c>
      <c r="R32" s="46">
        <v>3</v>
      </c>
      <c r="S32" s="59">
        <f t="shared" si="1"/>
        <v>31.9</v>
      </c>
      <c r="T32" s="48">
        <v>0.003472222222222222</v>
      </c>
      <c r="U32" s="48">
        <f t="shared" si="2"/>
        <v>0.04166666666666667</v>
      </c>
      <c r="V32" s="48">
        <f t="shared" si="9"/>
        <v>0.2847222222222221</v>
      </c>
      <c r="W32" s="48">
        <f t="shared" si="10"/>
        <v>0.37499999999999983</v>
      </c>
      <c r="X32" s="48">
        <f t="shared" si="11"/>
        <v>0.4166666666666665</v>
      </c>
      <c r="Y32" s="48">
        <f t="shared" si="12"/>
        <v>0.5416666666666665</v>
      </c>
      <c r="Z32" s="69">
        <f t="shared" si="13"/>
        <v>0.6249999999999999</v>
      </c>
      <c r="AA32" s="73"/>
      <c r="AC32" s="64"/>
      <c r="AD32" s="64"/>
      <c r="AE32" s="64"/>
      <c r="AF32" s="64"/>
      <c r="AG32" s="64"/>
    </row>
    <row r="33" spans="1:33" s="44" customFormat="1" ht="9.75">
      <c r="A33" s="57" t="s">
        <v>72</v>
      </c>
      <c r="B33" s="58" t="s">
        <v>40</v>
      </c>
      <c r="C33" s="60">
        <f t="shared" si="3"/>
        <v>27</v>
      </c>
      <c r="D33" s="46">
        <v>0.9</v>
      </c>
      <c r="E33" s="59">
        <f t="shared" si="16"/>
        <v>33.9</v>
      </c>
      <c r="F33" s="48">
        <v>0.001388888888888889</v>
      </c>
      <c r="G33" s="69">
        <f t="shared" si="15"/>
        <v>0.04027777777777777</v>
      </c>
      <c r="H33" s="73"/>
      <c r="I33" s="70">
        <f t="shared" si="4"/>
        <v>0.31111111111111095</v>
      </c>
      <c r="J33" s="48">
        <f t="shared" si="5"/>
        <v>0.35277777777777763</v>
      </c>
      <c r="K33" s="48">
        <f t="shared" si="6"/>
        <v>0.47777777777777763</v>
      </c>
      <c r="L33" s="48">
        <f t="shared" si="7"/>
        <v>0.561111111111111</v>
      </c>
      <c r="M33" s="48">
        <f t="shared" si="8"/>
        <v>0.6652777777777776</v>
      </c>
      <c r="O33" s="57" t="s">
        <v>68</v>
      </c>
      <c r="P33" s="58" t="s">
        <v>40</v>
      </c>
      <c r="Q33" s="60">
        <f t="shared" si="0"/>
        <v>35.99999999999999</v>
      </c>
      <c r="R33" s="46">
        <v>0.6</v>
      </c>
      <c r="S33" s="59">
        <f t="shared" si="1"/>
        <v>32.5</v>
      </c>
      <c r="T33" s="48">
        <v>0.0006944444444444445</v>
      </c>
      <c r="U33" s="48">
        <f t="shared" si="2"/>
        <v>0.04236111111111111</v>
      </c>
      <c r="V33" s="48">
        <f t="shared" si="9"/>
        <v>0.28541666666666654</v>
      </c>
      <c r="W33" s="48">
        <f t="shared" si="10"/>
        <v>0.3756944444444443</v>
      </c>
      <c r="X33" s="48">
        <f t="shared" si="11"/>
        <v>0.41736111111111096</v>
      </c>
      <c r="Y33" s="48">
        <f t="shared" si="12"/>
        <v>0.542361111111111</v>
      </c>
      <c r="Z33" s="69">
        <f t="shared" si="13"/>
        <v>0.6256944444444443</v>
      </c>
      <c r="AA33" s="73"/>
      <c r="AC33" s="64"/>
      <c r="AD33" s="64"/>
      <c r="AE33" s="64"/>
      <c r="AF33" s="64"/>
      <c r="AG33" s="64"/>
    </row>
    <row r="34" spans="1:33" s="44" customFormat="1" ht="9.75">
      <c r="A34" s="57" t="s">
        <v>73</v>
      </c>
      <c r="B34" s="58" t="s">
        <v>31</v>
      </c>
      <c r="C34" s="60">
        <f t="shared" si="3"/>
        <v>33</v>
      </c>
      <c r="D34" s="46">
        <v>1.1</v>
      </c>
      <c r="E34" s="59">
        <f t="shared" si="16"/>
        <v>35</v>
      </c>
      <c r="F34" s="48">
        <v>0.001388888888888889</v>
      </c>
      <c r="G34" s="69">
        <f t="shared" si="15"/>
        <v>0.041666666666666664</v>
      </c>
      <c r="H34" s="73"/>
      <c r="I34" s="70">
        <f t="shared" si="4"/>
        <v>0.31249999999999983</v>
      </c>
      <c r="J34" s="48">
        <f t="shared" si="5"/>
        <v>0.3541666666666665</v>
      </c>
      <c r="K34" s="48">
        <f t="shared" si="6"/>
        <v>0.4791666666666665</v>
      </c>
      <c r="L34" s="48">
        <f t="shared" si="7"/>
        <v>0.5624999999999999</v>
      </c>
      <c r="M34" s="48">
        <f t="shared" si="8"/>
        <v>0.6666666666666665</v>
      </c>
      <c r="O34" s="57" t="s">
        <v>69</v>
      </c>
      <c r="P34" s="58" t="s">
        <v>40</v>
      </c>
      <c r="Q34" s="60">
        <f t="shared" si="0"/>
        <v>44</v>
      </c>
      <c r="R34" s="46">
        <v>2.2</v>
      </c>
      <c r="S34" s="59">
        <f t="shared" si="1"/>
        <v>34.7</v>
      </c>
      <c r="T34" s="48">
        <v>0.0020833333333333333</v>
      </c>
      <c r="U34" s="48">
        <f t="shared" si="2"/>
        <v>0.044444444444444446</v>
      </c>
      <c r="V34" s="48">
        <f t="shared" si="9"/>
        <v>0.28749999999999987</v>
      </c>
      <c r="W34" s="48">
        <f t="shared" si="10"/>
        <v>0.3777777777777776</v>
      </c>
      <c r="X34" s="48">
        <f t="shared" si="11"/>
        <v>0.4194444444444443</v>
      </c>
      <c r="Y34" s="48">
        <f t="shared" si="12"/>
        <v>0.5444444444444443</v>
      </c>
      <c r="Z34" s="69">
        <f t="shared" si="13"/>
        <v>0.6277777777777777</v>
      </c>
      <c r="AA34" s="73"/>
      <c r="AC34" s="64"/>
      <c r="AD34" s="64"/>
      <c r="AE34" s="64"/>
      <c r="AF34" s="64"/>
      <c r="AG34" s="64"/>
    </row>
    <row r="35" spans="1:33" s="44" customFormat="1" ht="9.75">
      <c r="A35" s="57" t="s">
        <v>74</v>
      </c>
      <c r="B35" s="58" t="s">
        <v>31</v>
      </c>
      <c r="C35" s="60">
        <f t="shared" si="3"/>
        <v>45</v>
      </c>
      <c r="D35" s="46">
        <v>3</v>
      </c>
      <c r="E35" s="59">
        <f t="shared" si="16"/>
        <v>38</v>
      </c>
      <c r="F35" s="48">
        <v>0.002777777777777778</v>
      </c>
      <c r="G35" s="69">
        <f t="shared" si="15"/>
        <v>0.04444444444444444</v>
      </c>
      <c r="H35" s="73"/>
      <c r="I35" s="70">
        <f t="shared" si="4"/>
        <v>0.3152777777777776</v>
      </c>
      <c r="J35" s="48">
        <f t="shared" si="5"/>
        <v>0.3569444444444443</v>
      </c>
      <c r="K35" s="48">
        <f t="shared" si="6"/>
        <v>0.4819444444444443</v>
      </c>
      <c r="L35" s="48">
        <f t="shared" si="7"/>
        <v>0.5652777777777777</v>
      </c>
      <c r="M35" s="48">
        <f t="shared" si="8"/>
        <v>0.6694444444444443</v>
      </c>
      <c r="O35" s="57" t="s">
        <v>70</v>
      </c>
      <c r="P35" s="58" t="s">
        <v>40</v>
      </c>
      <c r="Q35" s="60">
        <f t="shared" si="0"/>
        <v>35.99999999999999</v>
      </c>
      <c r="R35" s="46">
        <v>1.2</v>
      </c>
      <c r="S35" s="59">
        <f t="shared" si="1"/>
        <v>35.900000000000006</v>
      </c>
      <c r="T35" s="48">
        <v>0.001388888888888889</v>
      </c>
      <c r="U35" s="48">
        <f t="shared" si="2"/>
        <v>0.04583333333333334</v>
      </c>
      <c r="V35" s="48">
        <f t="shared" si="9"/>
        <v>0.28888888888888875</v>
      </c>
      <c r="W35" s="48">
        <f t="shared" si="10"/>
        <v>0.3791666666666665</v>
      </c>
      <c r="X35" s="48">
        <f t="shared" si="11"/>
        <v>0.42083333333333317</v>
      </c>
      <c r="Y35" s="48">
        <f t="shared" si="12"/>
        <v>0.5458333333333332</v>
      </c>
      <c r="Z35" s="69">
        <f t="shared" si="13"/>
        <v>0.6291666666666665</v>
      </c>
      <c r="AA35" s="73"/>
      <c r="AC35" s="64"/>
      <c r="AD35" s="64"/>
      <c r="AE35" s="64"/>
      <c r="AF35" s="64"/>
      <c r="AG35" s="64"/>
    </row>
    <row r="36" spans="1:33" s="44" customFormat="1" ht="9.75">
      <c r="A36" s="57" t="s">
        <v>75</v>
      </c>
      <c r="B36" s="58" t="s">
        <v>31</v>
      </c>
      <c r="C36" s="60">
        <f t="shared" si="3"/>
        <v>24</v>
      </c>
      <c r="D36" s="46">
        <v>0.8</v>
      </c>
      <c r="E36" s="59">
        <f t="shared" si="16"/>
        <v>38.8</v>
      </c>
      <c r="F36" s="48">
        <v>0.001388888888888889</v>
      </c>
      <c r="G36" s="69">
        <f t="shared" si="15"/>
        <v>0.04583333333333333</v>
      </c>
      <c r="H36" s="71"/>
      <c r="I36" s="70">
        <f t="shared" si="4"/>
        <v>0.3166666666666665</v>
      </c>
      <c r="J36" s="48">
        <f t="shared" si="5"/>
        <v>0.35833333333333317</v>
      </c>
      <c r="K36" s="48">
        <f t="shared" si="6"/>
        <v>0.48333333333333317</v>
      </c>
      <c r="L36" s="48">
        <f t="shared" si="7"/>
        <v>0.5666666666666665</v>
      </c>
      <c r="M36" s="48">
        <f t="shared" si="8"/>
        <v>0.6708333333333332</v>
      </c>
      <c r="O36" s="57" t="s">
        <v>10</v>
      </c>
      <c r="P36" s="58" t="s">
        <v>32</v>
      </c>
      <c r="Q36" s="60">
        <f t="shared" si="0"/>
        <v>38</v>
      </c>
      <c r="R36" s="46">
        <v>1.9</v>
      </c>
      <c r="S36" s="59">
        <f t="shared" si="1"/>
        <v>37.800000000000004</v>
      </c>
      <c r="T36" s="48">
        <v>0.0020833333333333333</v>
      </c>
      <c r="U36" s="48">
        <f t="shared" si="2"/>
        <v>0.04791666666666667</v>
      </c>
      <c r="V36" s="48">
        <f t="shared" si="9"/>
        <v>0.2909722222222221</v>
      </c>
      <c r="W36" s="48">
        <f t="shared" si="10"/>
        <v>0.3812499999999998</v>
      </c>
      <c r="X36" s="48">
        <f t="shared" si="11"/>
        <v>0.4229166666666665</v>
      </c>
      <c r="Y36" s="48">
        <f t="shared" si="12"/>
        <v>0.5479166666666665</v>
      </c>
      <c r="Z36" s="69">
        <f t="shared" si="13"/>
        <v>0.6312499999999999</v>
      </c>
      <c r="AA36" s="73"/>
      <c r="AC36" s="64"/>
      <c r="AD36" s="64"/>
      <c r="AE36" s="64"/>
      <c r="AF36" s="64"/>
      <c r="AG36" s="64"/>
    </row>
    <row r="37" spans="1:33" s="44" customFormat="1" ht="9.75">
      <c r="A37" s="57" t="s">
        <v>76</v>
      </c>
      <c r="B37" s="58" t="s">
        <v>31</v>
      </c>
      <c r="C37" s="60">
        <f t="shared" si="3"/>
        <v>41.99999999999999</v>
      </c>
      <c r="D37" s="46">
        <v>1.4</v>
      </c>
      <c r="E37" s="59">
        <f t="shared" si="16"/>
        <v>40.199999999999996</v>
      </c>
      <c r="F37" s="48">
        <v>0.001388888888888889</v>
      </c>
      <c r="G37" s="48">
        <f t="shared" si="15"/>
        <v>0.04722222222222222</v>
      </c>
      <c r="H37" s="71">
        <v>0.23263888888888887</v>
      </c>
      <c r="I37" s="48">
        <f t="shared" si="4"/>
        <v>0.31805555555555537</v>
      </c>
      <c r="J37" s="48">
        <f t="shared" si="5"/>
        <v>0.35972222222222205</v>
      </c>
      <c r="K37" s="48">
        <f t="shared" si="6"/>
        <v>0.48472222222222205</v>
      </c>
      <c r="L37" s="48">
        <f t="shared" si="7"/>
        <v>0.5680555555555554</v>
      </c>
      <c r="M37" s="48">
        <f t="shared" si="8"/>
        <v>0.672222222222222</v>
      </c>
      <c r="O37" s="57" t="s">
        <v>9</v>
      </c>
      <c r="P37" s="58" t="s">
        <v>32</v>
      </c>
      <c r="Q37" s="60">
        <f t="shared" si="0"/>
        <v>41.99999999999999</v>
      </c>
      <c r="R37" s="46">
        <v>1.4</v>
      </c>
      <c r="S37" s="59">
        <f t="shared" si="1"/>
        <v>39.2</v>
      </c>
      <c r="T37" s="48">
        <v>0.001388888888888889</v>
      </c>
      <c r="U37" s="48">
        <f t="shared" si="2"/>
        <v>0.04930555555555556</v>
      </c>
      <c r="V37" s="48">
        <f t="shared" si="9"/>
        <v>0.29236111111111096</v>
      </c>
      <c r="W37" s="48">
        <f t="shared" si="10"/>
        <v>0.3826388888888887</v>
      </c>
      <c r="X37" s="48">
        <f t="shared" si="11"/>
        <v>0.4243055555555554</v>
      </c>
      <c r="Y37" s="48">
        <f t="shared" si="12"/>
        <v>0.5493055555555554</v>
      </c>
      <c r="Z37" s="69">
        <f t="shared" si="13"/>
        <v>0.6326388888888888</v>
      </c>
      <c r="AA37" s="73"/>
      <c r="AC37" s="64"/>
      <c r="AD37" s="64"/>
      <c r="AE37" s="64"/>
      <c r="AF37" s="64"/>
      <c r="AG37" s="64"/>
    </row>
    <row r="38" spans="1:33" s="44" customFormat="1" ht="9.75">
      <c r="A38" s="57" t="s">
        <v>77</v>
      </c>
      <c r="B38" s="58" t="s">
        <v>40</v>
      </c>
      <c r="C38" s="60">
        <f t="shared" si="3"/>
        <v>30</v>
      </c>
      <c r="D38" s="46">
        <v>1</v>
      </c>
      <c r="E38" s="59">
        <f t="shared" si="16"/>
        <v>41.199999999999996</v>
      </c>
      <c r="F38" s="48">
        <v>0.001388888888888889</v>
      </c>
      <c r="G38" s="48">
        <f t="shared" si="15"/>
        <v>0.04861111111111111</v>
      </c>
      <c r="H38" s="48">
        <f aca="true" t="shared" si="17" ref="H38:H43">H37+F38</f>
        <v>0.23402777777777775</v>
      </c>
      <c r="I38" s="48">
        <f t="shared" si="4"/>
        <v>0.31944444444444425</v>
      </c>
      <c r="J38" s="48">
        <f t="shared" si="5"/>
        <v>0.36111111111111094</v>
      </c>
      <c r="K38" s="48">
        <f t="shared" si="6"/>
        <v>0.48611111111111094</v>
      </c>
      <c r="L38" s="48">
        <f t="shared" si="7"/>
        <v>0.5694444444444443</v>
      </c>
      <c r="M38" s="48">
        <f t="shared" si="8"/>
        <v>0.6736111111111109</v>
      </c>
      <c r="O38" s="57" t="s">
        <v>8</v>
      </c>
      <c r="P38" s="58" t="s">
        <v>32</v>
      </c>
      <c r="Q38" s="60">
        <f t="shared" si="0"/>
        <v>48</v>
      </c>
      <c r="R38" s="46">
        <v>0.8</v>
      </c>
      <c r="S38" s="59">
        <f t="shared" si="1"/>
        <v>40</v>
      </c>
      <c r="T38" s="48">
        <v>0.0006944444444444445</v>
      </c>
      <c r="U38" s="48">
        <f t="shared" si="2"/>
        <v>0.05</v>
      </c>
      <c r="V38" s="48">
        <f t="shared" si="9"/>
        <v>0.2930555555555554</v>
      </c>
      <c r="W38" s="48">
        <f t="shared" si="10"/>
        <v>0.38333333333333314</v>
      </c>
      <c r="X38" s="48">
        <f t="shared" si="11"/>
        <v>0.4249999999999998</v>
      </c>
      <c r="Y38" s="48">
        <f t="shared" si="12"/>
        <v>0.5499999999999998</v>
      </c>
      <c r="Z38" s="69">
        <f t="shared" si="13"/>
        <v>0.6333333333333332</v>
      </c>
      <c r="AA38" s="73"/>
      <c r="AC38" s="64"/>
      <c r="AD38" s="64"/>
      <c r="AE38" s="64"/>
      <c r="AF38" s="64"/>
      <c r="AG38" s="64"/>
    </row>
    <row r="39" spans="1:33" s="44" customFormat="1" ht="9.75">
      <c r="A39" s="57" t="s">
        <v>172</v>
      </c>
      <c r="B39" s="58" t="s">
        <v>40</v>
      </c>
      <c r="C39" s="60">
        <f t="shared" si="3"/>
        <v>45</v>
      </c>
      <c r="D39" s="46">
        <v>1.5</v>
      </c>
      <c r="E39" s="59">
        <f t="shared" si="16"/>
        <v>42.699999999999996</v>
      </c>
      <c r="F39" s="48">
        <v>0.001388888888888889</v>
      </c>
      <c r="G39" s="48">
        <f t="shared" si="15"/>
        <v>0.05</v>
      </c>
      <c r="H39" s="48">
        <f t="shared" si="17"/>
        <v>0.23541666666666664</v>
      </c>
      <c r="I39" s="48">
        <f t="shared" si="4"/>
        <v>0.32083333333333314</v>
      </c>
      <c r="J39" s="48">
        <f t="shared" si="5"/>
        <v>0.3624999999999998</v>
      </c>
      <c r="K39" s="48">
        <f t="shared" si="6"/>
        <v>0.4874999999999998</v>
      </c>
      <c r="L39" s="48">
        <f t="shared" si="7"/>
        <v>0.5708333333333332</v>
      </c>
      <c r="M39" s="48">
        <f t="shared" si="8"/>
        <v>0.6749999999999998</v>
      </c>
      <c r="O39" s="57" t="s">
        <v>7</v>
      </c>
      <c r="P39" s="58" t="s">
        <v>32</v>
      </c>
      <c r="Q39" s="60">
        <f t="shared" si="0"/>
        <v>38</v>
      </c>
      <c r="R39" s="46">
        <v>1.9</v>
      </c>
      <c r="S39" s="59">
        <f t="shared" si="1"/>
        <v>41.9</v>
      </c>
      <c r="T39" s="48">
        <v>0.0020833333333333333</v>
      </c>
      <c r="U39" s="48">
        <f t="shared" si="2"/>
        <v>0.052083333333333336</v>
      </c>
      <c r="V39" s="48">
        <f t="shared" si="9"/>
        <v>0.29513888888888873</v>
      </c>
      <c r="W39" s="48">
        <f t="shared" si="10"/>
        <v>0.38541666666666646</v>
      </c>
      <c r="X39" s="48">
        <f t="shared" si="11"/>
        <v>0.42708333333333315</v>
      </c>
      <c r="Y39" s="48">
        <f t="shared" si="12"/>
        <v>0.5520833333333331</v>
      </c>
      <c r="Z39" s="69">
        <f t="shared" si="13"/>
        <v>0.6354166666666665</v>
      </c>
      <c r="AA39" s="73"/>
      <c r="AC39" s="64"/>
      <c r="AD39" s="64"/>
      <c r="AE39" s="64"/>
      <c r="AF39" s="64"/>
      <c r="AG39" s="64"/>
    </row>
    <row r="40" spans="1:33" s="44" customFormat="1" ht="9.75">
      <c r="A40" s="57" t="s">
        <v>78</v>
      </c>
      <c r="B40" s="58" t="s">
        <v>40</v>
      </c>
      <c r="C40" s="60">
        <f t="shared" si="3"/>
        <v>44</v>
      </c>
      <c r="D40" s="46">
        <v>2.2</v>
      </c>
      <c r="E40" s="59">
        <f t="shared" si="16"/>
        <v>44.9</v>
      </c>
      <c r="F40" s="48">
        <v>0.0020833333333333333</v>
      </c>
      <c r="G40" s="48">
        <f t="shared" si="15"/>
        <v>0.052083333333333336</v>
      </c>
      <c r="H40" s="48">
        <f t="shared" si="17"/>
        <v>0.23749999999999996</v>
      </c>
      <c r="I40" s="48">
        <f t="shared" si="4"/>
        <v>0.32291666666666646</v>
      </c>
      <c r="J40" s="48">
        <f t="shared" si="5"/>
        <v>0.36458333333333315</v>
      </c>
      <c r="K40" s="48">
        <f t="shared" si="6"/>
        <v>0.48958333333333315</v>
      </c>
      <c r="L40" s="48">
        <f t="shared" si="7"/>
        <v>0.5729166666666665</v>
      </c>
      <c r="M40" s="48">
        <f t="shared" si="8"/>
        <v>0.6770833333333331</v>
      </c>
      <c r="O40" s="57" t="s">
        <v>28</v>
      </c>
      <c r="P40" s="58" t="s">
        <v>31</v>
      </c>
      <c r="Q40" s="60">
        <f t="shared" si="0"/>
        <v>43.20000000000001</v>
      </c>
      <c r="R40" s="46">
        <v>3.6</v>
      </c>
      <c r="S40" s="59">
        <f t="shared" si="1"/>
        <v>45.5</v>
      </c>
      <c r="T40" s="48">
        <v>0.003472222222222222</v>
      </c>
      <c r="U40" s="48">
        <f t="shared" si="2"/>
        <v>0.05555555555555556</v>
      </c>
      <c r="V40" s="48">
        <f t="shared" si="9"/>
        <v>0.29861111111111094</v>
      </c>
      <c r="W40" s="48">
        <f t="shared" si="10"/>
        <v>0.3888888888888887</v>
      </c>
      <c r="X40" s="48">
        <f t="shared" si="11"/>
        <v>0.43055555555555536</v>
      </c>
      <c r="Y40" s="48">
        <f t="shared" si="12"/>
        <v>0.5555555555555554</v>
      </c>
      <c r="Z40" s="69">
        <f t="shared" si="13"/>
        <v>0.6388888888888887</v>
      </c>
      <c r="AA40" s="73"/>
      <c r="AC40" s="64"/>
      <c r="AD40" s="64"/>
      <c r="AE40" s="64"/>
      <c r="AF40" s="64"/>
      <c r="AG40" s="64"/>
    </row>
    <row r="41" spans="1:33" s="44" customFormat="1" ht="9.75">
      <c r="A41" s="57" t="s">
        <v>173</v>
      </c>
      <c r="B41" s="58" t="s">
        <v>40</v>
      </c>
      <c r="C41" s="60">
        <f t="shared" si="3"/>
        <v>41.99999999999999</v>
      </c>
      <c r="D41" s="46">
        <v>0.7</v>
      </c>
      <c r="E41" s="59">
        <f t="shared" si="16"/>
        <v>45.6</v>
      </c>
      <c r="F41" s="48">
        <v>0.0006944444444444445</v>
      </c>
      <c r="G41" s="48">
        <f t="shared" si="15"/>
        <v>0.05277777777777778</v>
      </c>
      <c r="H41" s="48">
        <f t="shared" si="17"/>
        <v>0.2381944444444444</v>
      </c>
      <c r="I41" s="48">
        <f t="shared" si="4"/>
        <v>0.3236111111111109</v>
      </c>
      <c r="J41" s="48">
        <f t="shared" si="5"/>
        <v>0.3652777777777776</v>
      </c>
      <c r="K41" s="48">
        <f t="shared" si="6"/>
        <v>0.4902777777777776</v>
      </c>
      <c r="L41" s="48">
        <f t="shared" si="7"/>
        <v>0.573611111111111</v>
      </c>
      <c r="M41" s="48">
        <f t="shared" si="8"/>
        <v>0.6777777777777776</v>
      </c>
      <c r="O41" s="57" t="s">
        <v>37</v>
      </c>
      <c r="P41" s="58" t="s">
        <v>31</v>
      </c>
      <c r="Q41" s="60">
        <f t="shared" si="0"/>
        <v>20</v>
      </c>
      <c r="R41" s="46">
        <v>1</v>
      </c>
      <c r="S41" s="59">
        <f t="shared" si="1"/>
        <v>46.5</v>
      </c>
      <c r="T41" s="48">
        <v>0.0020833333333333333</v>
      </c>
      <c r="U41" s="48">
        <f t="shared" si="2"/>
        <v>0.05763888888888889</v>
      </c>
      <c r="V41" s="48">
        <f t="shared" si="9"/>
        <v>0.30069444444444426</v>
      </c>
      <c r="W41" s="48">
        <f t="shared" si="10"/>
        <v>0.390972222222222</v>
      </c>
      <c r="X41" s="48">
        <f t="shared" si="11"/>
        <v>0.4326388888888887</v>
      </c>
      <c r="Y41" s="48">
        <f t="shared" si="12"/>
        <v>0.5576388888888887</v>
      </c>
      <c r="Z41" s="69">
        <f t="shared" si="13"/>
        <v>0.640972222222222</v>
      </c>
      <c r="AA41" s="73"/>
      <c r="AC41" s="64"/>
      <c r="AD41" s="64"/>
      <c r="AE41" s="64"/>
      <c r="AF41" s="64"/>
      <c r="AG41" s="64"/>
    </row>
    <row r="42" spans="1:33" s="44" customFormat="1" ht="9.75">
      <c r="A42" s="57" t="s">
        <v>174</v>
      </c>
      <c r="B42" s="58" t="s">
        <v>40</v>
      </c>
      <c r="C42" s="60">
        <f t="shared" si="3"/>
        <v>42</v>
      </c>
      <c r="D42" s="46">
        <v>2.1</v>
      </c>
      <c r="E42" s="59">
        <f t="shared" si="16"/>
        <v>47.7</v>
      </c>
      <c r="F42" s="48">
        <v>0.0020833333333333333</v>
      </c>
      <c r="G42" s="48">
        <f t="shared" si="15"/>
        <v>0.05486111111111111</v>
      </c>
      <c r="H42" s="48">
        <f t="shared" si="17"/>
        <v>0.24027777777777773</v>
      </c>
      <c r="I42" s="48">
        <f t="shared" si="4"/>
        <v>0.32569444444444423</v>
      </c>
      <c r="J42" s="48">
        <f t="shared" si="5"/>
        <v>0.3673611111111109</v>
      </c>
      <c r="K42" s="48">
        <f t="shared" si="6"/>
        <v>0.4923611111111109</v>
      </c>
      <c r="L42" s="48">
        <f t="shared" si="7"/>
        <v>0.5756944444444443</v>
      </c>
      <c r="M42" s="48">
        <f t="shared" si="8"/>
        <v>0.6798611111111109</v>
      </c>
      <c r="O42" s="57" t="s">
        <v>38</v>
      </c>
      <c r="P42" s="58" t="s">
        <v>31</v>
      </c>
      <c r="Q42" s="60">
        <f t="shared" si="0"/>
        <v>27</v>
      </c>
      <c r="R42" s="46">
        <v>0.9</v>
      </c>
      <c r="S42" s="59">
        <f t="shared" si="1"/>
        <v>47.4</v>
      </c>
      <c r="T42" s="48">
        <v>0.001388888888888889</v>
      </c>
      <c r="U42" s="48">
        <f t="shared" si="2"/>
        <v>0.05902777777777778</v>
      </c>
      <c r="V42" s="48">
        <f t="shared" si="9"/>
        <v>0.30208333333333315</v>
      </c>
      <c r="W42" s="48">
        <f t="shared" si="10"/>
        <v>0.3923611111111109</v>
      </c>
      <c r="X42" s="48">
        <f t="shared" si="11"/>
        <v>0.43402777777777757</v>
      </c>
      <c r="Y42" s="48">
        <f t="shared" si="12"/>
        <v>0.5590277777777776</v>
      </c>
      <c r="Z42" s="69">
        <f t="shared" si="13"/>
        <v>0.6423611111111109</v>
      </c>
      <c r="AA42" s="73"/>
      <c r="AC42" s="64"/>
      <c r="AD42" s="64"/>
      <c r="AE42" s="64"/>
      <c r="AF42" s="64"/>
      <c r="AG42" s="64"/>
    </row>
    <row r="43" spans="1:33" s="44" customFormat="1" ht="9.75">
      <c r="A43" s="57" t="s">
        <v>175</v>
      </c>
      <c r="B43" s="58" t="s">
        <v>40</v>
      </c>
      <c r="C43" s="60">
        <f t="shared" si="3"/>
        <v>27</v>
      </c>
      <c r="D43" s="46">
        <v>0.9</v>
      </c>
      <c r="E43" s="59">
        <f t="shared" si="16"/>
        <v>48.6</v>
      </c>
      <c r="F43" s="48">
        <v>0.001388888888888889</v>
      </c>
      <c r="G43" s="48">
        <f t="shared" si="15"/>
        <v>0.05625</v>
      </c>
      <c r="H43" s="48">
        <f t="shared" si="17"/>
        <v>0.2416666666666666</v>
      </c>
      <c r="I43" s="48">
        <f t="shared" si="4"/>
        <v>0.3270833333333331</v>
      </c>
      <c r="J43" s="48">
        <f t="shared" si="5"/>
        <v>0.3687499999999998</v>
      </c>
      <c r="K43" s="48">
        <f t="shared" si="6"/>
        <v>0.4937499999999998</v>
      </c>
      <c r="L43" s="48">
        <f t="shared" si="7"/>
        <v>0.5770833333333332</v>
      </c>
      <c r="M43" s="48">
        <f t="shared" si="8"/>
        <v>0.6812499999999998</v>
      </c>
      <c r="O43" s="57" t="s">
        <v>24</v>
      </c>
      <c r="P43" s="58" t="s">
        <v>30</v>
      </c>
      <c r="Q43" s="60">
        <f t="shared" si="0"/>
        <v>16.5</v>
      </c>
      <c r="R43" s="46">
        <v>1.1</v>
      </c>
      <c r="S43" s="59">
        <f t="shared" si="1"/>
        <v>48.5</v>
      </c>
      <c r="T43" s="48">
        <v>0.002777777777777778</v>
      </c>
      <c r="U43" s="48">
        <f t="shared" si="2"/>
        <v>0.06180555555555556</v>
      </c>
      <c r="V43" s="48">
        <f t="shared" si="9"/>
        <v>0.3048611111111109</v>
      </c>
      <c r="W43" s="48">
        <f t="shared" si="10"/>
        <v>0.39513888888888865</v>
      </c>
      <c r="X43" s="48">
        <f t="shared" si="11"/>
        <v>0.43680555555555534</v>
      </c>
      <c r="Y43" s="48">
        <f t="shared" si="12"/>
        <v>0.5618055555555553</v>
      </c>
      <c r="Z43" s="69">
        <f t="shared" si="13"/>
        <v>0.6451388888888887</v>
      </c>
      <c r="AA43" s="71"/>
      <c r="AC43" s="64"/>
      <c r="AD43" s="64"/>
      <c r="AE43" s="64"/>
      <c r="AF43" s="64"/>
      <c r="AG43" s="64"/>
    </row>
    <row r="44" spans="1:33" s="44" customFormat="1" ht="9.75">
      <c r="A44" s="51"/>
      <c r="B44" s="52"/>
      <c r="C44" s="56"/>
      <c r="D44" s="47"/>
      <c r="E44" s="54"/>
      <c r="F44" s="55"/>
      <c r="G44" s="55"/>
      <c r="H44" s="55"/>
      <c r="I44" s="55"/>
      <c r="J44" s="55"/>
      <c r="K44" s="55"/>
      <c r="L44" s="55"/>
      <c r="M44" s="55"/>
      <c r="O44" s="51"/>
      <c r="P44" s="52"/>
      <c r="Q44" s="56"/>
      <c r="R44" s="47"/>
      <c r="S44" s="54"/>
      <c r="T44" s="55"/>
      <c r="U44" s="55"/>
      <c r="V44" s="55"/>
      <c r="W44" s="55"/>
      <c r="X44" s="55"/>
      <c r="Y44" s="55"/>
      <c r="Z44" s="55"/>
      <c r="AA44" s="55"/>
      <c r="AC44" s="64"/>
      <c r="AD44" s="64"/>
      <c r="AE44" s="64"/>
      <c r="AF44" s="64"/>
      <c r="AG44" s="64"/>
    </row>
    <row r="45" spans="1:33" s="44" customFormat="1" ht="9.75">
      <c r="A45" s="51"/>
      <c r="B45" s="52"/>
      <c r="C45" s="56"/>
      <c r="D45" s="47"/>
      <c r="E45" s="54"/>
      <c r="F45" s="55"/>
      <c r="G45" s="55"/>
      <c r="H45" s="55"/>
      <c r="I45" s="55"/>
      <c r="J45" s="55"/>
      <c r="K45" s="55"/>
      <c r="L45" s="55"/>
      <c r="M45" s="55"/>
      <c r="O45" s="51"/>
      <c r="P45" s="52"/>
      <c r="Q45" s="56"/>
      <c r="R45" s="47"/>
      <c r="S45" s="54"/>
      <c r="T45" s="55"/>
      <c r="U45" s="55"/>
      <c r="V45" s="55"/>
      <c r="W45" s="55"/>
      <c r="X45" s="55"/>
      <c r="Y45" s="55"/>
      <c r="Z45" s="55"/>
      <c r="AA45" s="55"/>
      <c r="AC45" s="64"/>
      <c r="AD45" s="64"/>
      <c r="AE45" s="64"/>
      <c r="AF45" s="64"/>
      <c r="AG45" s="64"/>
    </row>
    <row r="46" spans="1:28" s="64" customFormat="1" ht="9.75">
      <c r="A46" s="44" t="s">
        <v>34</v>
      </c>
      <c r="B46" s="63"/>
      <c r="C46" s="63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44"/>
    </row>
    <row r="47" spans="1:28" s="64" customFormat="1" ht="9.75">
      <c r="A47" s="44"/>
      <c r="B47" s="63"/>
      <c r="C47" s="63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</row>
    <row r="48" spans="1:28" s="64" customFormat="1" ht="9.75">
      <c r="A48" s="44" t="s">
        <v>0</v>
      </c>
      <c r="B48" s="63"/>
      <c r="C48" s="63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</row>
    <row r="49" spans="1:33" s="44" customFormat="1" ht="9.75">
      <c r="A49" s="44" t="s">
        <v>90</v>
      </c>
      <c r="B49" s="63"/>
      <c r="C49" s="63"/>
      <c r="AC49" s="64"/>
      <c r="AD49" s="64"/>
      <c r="AE49" s="64"/>
      <c r="AF49" s="64"/>
      <c r="AG49" s="64"/>
    </row>
    <row r="50" spans="1:33" s="44" customFormat="1" ht="9.75">
      <c r="A50" s="76" t="s">
        <v>186</v>
      </c>
      <c r="B50" s="63"/>
      <c r="C50" s="63"/>
      <c r="AC50" s="64"/>
      <c r="AD50" s="64"/>
      <c r="AE50" s="64"/>
      <c r="AF50" s="64"/>
      <c r="AG50" s="64"/>
    </row>
    <row r="51" spans="1:33" s="44" customFormat="1" ht="9.75">
      <c r="A51" s="65" t="s">
        <v>171</v>
      </c>
      <c r="B51" s="63"/>
      <c r="C51" s="63"/>
      <c r="AC51" s="64"/>
      <c r="AD51" s="64"/>
      <c r="AE51" s="64"/>
      <c r="AF51" s="64"/>
      <c r="AG51" s="64"/>
    </row>
    <row r="52" spans="1:33" s="44" customFormat="1" ht="9.75">
      <c r="A52" s="44" t="s">
        <v>6</v>
      </c>
      <c r="B52" s="63"/>
      <c r="C52" s="63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C52" s="64"/>
      <c r="AD52" s="64"/>
      <c r="AE52" s="64"/>
      <c r="AF52" s="64"/>
      <c r="AG52" s="64"/>
    </row>
    <row r="53" spans="1:33" s="44" customFormat="1" ht="9.75">
      <c r="A53" s="44" t="s">
        <v>36</v>
      </c>
      <c r="B53" s="63"/>
      <c r="C53" s="63"/>
      <c r="N53" s="51"/>
      <c r="O53" s="51"/>
      <c r="P53" s="52"/>
      <c r="Q53" s="53"/>
      <c r="R53" s="47"/>
      <c r="S53" s="54"/>
      <c r="T53" s="55"/>
      <c r="U53" s="55"/>
      <c r="V53" s="55"/>
      <c r="W53" s="55"/>
      <c r="X53" s="55"/>
      <c r="Y53" s="55"/>
      <c r="Z53" s="55"/>
      <c r="AA53" s="55"/>
      <c r="AC53" s="64"/>
      <c r="AD53" s="64"/>
      <c r="AE53" s="64"/>
      <c r="AF53" s="64"/>
      <c r="AG53" s="64"/>
    </row>
    <row r="54" spans="2:33" s="44" customFormat="1" ht="9.75">
      <c r="B54" s="63"/>
      <c r="C54" s="63"/>
      <c r="E54" s="66"/>
      <c r="F54" s="66"/>
      <c r="N54" s="51"/>
      <c r="O54" s="51"/>
      <c r="P54" s="52"/>
      <c r="Q54" s="56"/>
      <c r="R54" s="47"/>
      <c r="S54" s="54"/>
      <c r="T54" s="55"/>
      <c r="U54" s="55"/>
      <c r="V54" s="55"/>
      <c r="W54" s="55"/>
      <c r="X54" s="55"/>
      <c r="Y54" s="55"/>
      <c r="Z54" s="55"/>
      <c r="AA54" s="55"/>
      <c r="AC54" s="64"/>
      <c r="AD54" s="64"/>
      <c r="AE54" s="64"/>
      <c r="AF54" s="64"/>
      <c r="AG54" s="64"/>
    </row>
    <row r="55" spans="1:33" s="44" customFormat="1" ht="9.75">
      <c r="A55" s="44" t="s">
        <v>169</v>
      </c>
      <c r="B55" s="63"/>
      <c r="C55" s="63"/>
      <c r="E55" s="66"/>
      <c r="F55" s="66"/>
      <c r="N55" s="51"/>
      <c r="O55" s="51"/>
      <c r="P55" s="52"/>
      <c r="Q55" s="56"/>
      <c r="R55" s="47"/>
      <c r="S55" s="54"/>
      <c r="T55" s="55"/>
      <c r="U55" s="55"/>
      <c r="V55" s="55"/>
      <c r="W55" s="55"/>
      <c r="X55" s="55"/>
      <c r="Y55" s="55"/>
      <c r="Z55" s="55"/>
      <c r="AA55" s="55"/>
      <c r="AC55" s="64"/>
      <c r="AD55" s="64"/>
      <c r="AE55" s="64"/>
      <c r="AF55" s="64"/>
      <c r="AG55" s="64"/>
    </row>
    <row r="56" spans="1:33" s="44" customFormat="1" ht="9.75">
      <c r="A56" s="44" t="s">
        <v>187</v>
      </c>
      <c r="B56" s="63"/>
      <c r="C56" s="63"/>
      <c r="E56" s="66"/>
      <c r="F56" s="66"/>
      <c r="N56" s="51"/>
      <c r="O56" s="51"/>
      <c r="P56" s="52"/>
      <c r="Q56" s="56"/>
      <c r="R56" s="47"/>
      <c r="S56" s="54"/>
      <c r="T56" s="55"/>
      <c r="U56" s="55"/>
      <c r="V56" s="55"/>
      <c r="W56" s="55"/>
      <c r="X56" s="55"/>
      <c r="Y56" s="55"/>
      <c r="Z56" s="55"/>
      <c r="AA56" s="55"/>
      <c r="AC56" s="64"/>
      <c r="AD56" s="64"/>
      <c r="AE56" s="64"/>
      <c r="AF56" s="64"/>
      <c r="AG56" s="64"/>
    </row>
    <row r="57" spans="1:28" s="64" customFormat="1" ht="9.75">
      <c r="A57" s="44" t="s">
        <v>41</v>
      </c>
      <c r="B57" s="63"/>
      <c r="C57" s="63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51"/>
      <c r="O57" s="51"/>
      <c r="P57" s="52"/>
      <c r="Q57" s="56"/>
      <c r="R57" s="47"/>
      <c r="S57" s="54"/>
      <c r="T57" s="55"/>
      <c r="U57" s="55"/>
      <c r="V57" s="55"/>
      <c r="W57" s="55"/>
      <c r="X57" s="55"/>
      <c r="Y57" s="55"/>
      <c r="Z57" s="55"/>
      <c r="AA57" s="55"/>
      <c r="AB57" s="44"/>
    </row>
    <row r="58" spans="1:28" s="64" customFormat="1" ht="9.75">
      <c r="A58" s="44"/>
      <c r="B58" s="63"/>
      <c r="C58" s="63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51"/>
      <c r="O58" s="51"/>
      <c r="P58" s="52"/>
      <c r="Q58" s="56"/>
      <c r="R58" s="47"/>
      <c r="S58" s="54"/>
      <c r="T58" s="55"/>
      <c r="U58" s="55"/>
      <c r="V58" s="55"/>
      <c r="W58" s="55"/>
      <c r="X58" s="55"/>
      <c r="Y58" s="55"/>
      <c r="Z58" s="55"/>
      <c r="AA58" s="55"/>
      <c r="AB58" s="44"/>
    </row>
  </sheetData>
  <sheetProtection/>
  <mergeCells count="13">
    <mergeCell ref="D4:E4"/>
    <mergeCell ref="B7:B9"/>
    <mergeCell ref="C7:C9"/>
    <mergeCell ref="D7:D9"/>
    <mergeCell ref="E7:E9"/>
    <mergeCell ref="F7:F9"/>
    <mergeCell ref="U7:U9"/>
    <mergeCell ref="G7:G9"/>
    <mergeCell ref="P7:P9"/>
    <mergeCell ref="Q7:Q9"/>
    <mergeCell ref="R7:R9"/>
    <mergeCell ref="S7:S9"/>
    <mergeCell ref="T7:T9"/>
  </mergeCells>
  <printOptions/>
  <pageMargins left="0" right="0" top="0" bottom="0" header="0" footer="0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3"/>
  <sheetViews>
    <sheetView zoomScalePageLayoutView="0" workbookViewId="0" topLeftCell="A4">
      <selection activeCell="F36" sqref="F36"/>
    </sheetView>
  </sheetViews>
  <sheetFormatPr defaultColWidth="9.140625" defaultRowHeight="12.75"/>
  <cols>
    <col min="1" max="1" width="45.7109375" style="78" customWidth="1"/>
    <col min="2" max="2" width="5.7109375" style="79" customWidth="1"/>
    <col min="3" max="3" width="6.421875" style="78" customWidth="1"/>
    <col min="4" max="4" width="6.421875" style="78" hidden="1" customWidth="1"/>
    <col min="5" max="14" width="5.7109375" style="78" customWidth="1"/>
    <col min="15" max="15" width="5.7109375" style="79" customWidth="1"/>
    <col min="16" max="16" width="5.7109375" style="79" hidden="1" customWidth="1"/>
    <col min="17" max="17" width="1.1484375" style="78" customWidth="1"/>
    <col min="18" max="18" width="43.57421875" style="78" customWidth="1"/>
    <col min="19" max="23" width="6.421875" style="78" customWidth="1"/>
    <col min="24" max="30" width="6.28125" style="78" customWidth="1"/>
    <col min="31" max="31" width="5.140625" style="78" customWidth="1"/>
    <col min="32" max="16384" width="9.140625" style="78" customWidth="1"/>
  </cols>
  <sheetData>
    <row r="1" spans="1:17" s="100" customFormat="1" ht="10.5">
      <c r="A1" s="100" t="s">
        <v>14</v>
      </c>
      <c r="B1" s="101"/>
      <c r="O1" s="101"/>
      <c r="P1" s="101"/>
      <c r="Q1" s="102"/>
    </row>
    <row r="2" spans="1:17" s="100" customFormat="1" ht="10.5">
      <c r="A2" s="100" t="s">
        <v>89</v>
      </c>
      <c r="B2" s="341" t="s">
        <v>205</v>
      </c>
      <c r="C2" s="341"/>
      <c r="D2" s="341"/>
      <c r="E2" s="341"/>
      <c r="F2" s="341"/>
      <c r="G2" s="341"/>
      <c r="H2" s="341"/>
      <c r="I2" s="341"/>
      <c r="J2" s="341"/>
      <c r="K2" s="101"/>
      <c r="Q2" s="102"/>
    </row>
    <row r="3" spans="1:17" s="100" customFormat="1" ht="10.5">
      <c r="A3" s="100" t="s">
        <v>15</v>
      </c>
      <c r="B3" s="100" t="s">
        <v>17</v>
      </c>
      <c r="C3" s="100" t="s">
        <v>201</v>
      </c>
      <c r="O3" s="101"/>
      <c r="P3" s="101"/>
      <c r="Q3" s="102"/>
    </row>
    <row r="4" spans="1:17" s="100" customFormat="1" ht="10.5">
      <c r="A4" s="100" t="s">
        <v>16</v>
      </c>
      <c r="C4" s="342" t="s">
        <v>273</v>
      </c>
      <c r="D4" s="342"/>
      <c r="E4" s="342"/>
      <c r="O4" s="101"/>
      <c r="P4" s="101"/>
      <c r="Q4" s="102"/>
    </row>
    <row r="5" ht="10.5">
      <c r="Q5" s="80"/>
    </row>
    <row r="6" spans="1:31" ht="9" customHeight="1">
      <c r="A6" s="81" t="s">
        <v>19</v>
      </c>
      <c r="B6" s="337" t="s">
        <v>33</v>
      </c>
      <c r="C6" s="337" t="s">
        <v>207</v>
      </c>
      <c r="D6" s="337" t="s">
        <v>211</v>
      </c>
      <c r="E6" s="337" t="s">
        <v>21</v>
      </c>
      <c r="F6" s="337" t="s">
        <v>22</v>
      </c>
      <c r="G6" s="337" t="s">
        <v>23</v>
      </c>
      <c r="H6" s="82" t="s">
        <v>1</v>
      </c>
      <c r="I6" s="82" t="s">
        <v>1</v>
      </c>
      <c r="J6" s="82" t="s">
        <v>170</v>
      </c>
      <c r="K6" s="82" t="s">
        <v>1</v>
      </c>
      <c r="L6" s="82" t="s">
        <v>1</v>
      </c>
      <c r="M6" s="82" t="s">
        <v>1</v>
      </c>
      <c r="N6" s="82" t="s">
        <v>1</v>
      </c>
      <c r="O6" s="337" t="s">
        <v>217</v>
      </c>
      <c r="P6" s="337" t="s">
        <v>210</v>
      </c>
      <c r="Q6" s="80"/>
      <c r="R6" s="81" t="s">
        <v>19</v>
      </c>
      <c r="S6" s="333" t="s">
        <v>33</v>
      </c>
      <c r="T6" s="338" t="s">
        <v>207</v>
      </c>
      <c r="U6" s="333" t="s">
        <v>21</v>
      </c>
      <c r="V6" s="333" t="s">
        <v>22</v>
      </c>
      <c r="W6" s="333" t="s">
        <v>23</v>
      </c>
      <c r="X6" s="82" t="s">
        <v>1</v>
      </c>
      <c r="Y6" s="83" t="s">
        <v>1</v>
      </c>
      <c r="Z6" s="82" t="s">
        <v>1</v>
      </c>
      <c r="AA6" s="82" t="s">
        <v>170</v>
      </c>
      <c r="AB6" s="82" t="s">
        <v>1</v>
      </c>
      <c r="AC6" s="82" t="s">
        <v>1</v>
      </c>
      <c r="AD6" s="82" t="s">
        <v>1</v>
      </c>
      <c r="AE6" s="333" t="s">
        <v>29</v>
      </c>
    </row>
    <row r="7" spans="1:31" ht="10.5">
      <c r="A7" s="81" t="s">
        <v>2</v>
      </c>
      <c r="B7" s="337"/>
      <c r="C7" s="337"/>
      <c r="D7" s="337"/>
      <c r="E7" s="337"/>
      <c r="F7" s="337"/>
      <c r="G7" s="337"/>
      <c r="H7" s="82" t="s">
        <v>4</v>
      </c>
      <c r="I7" s="82" t="s">
        <v>4</v>
      </c>
      <c r="J7" s="82" t="s">
        <v>4</v>
      </c>
      <c r="K7" s="81" t="s">
        <v>4</v>
      </c>
      <c r="L7" s="81" t="s">
        <v>4</v>
      </c>
      <c r="M7" s="81" t="s">
        <v>4</v>
      </c>
      <c r="N7" s="81" t="s">
        <v>4</v>
      </c>
      <c r="O7" s="337"/>
      <c r="P7" s="337"/>
      <c r="Q7" s="80"/>
      <c r="R7" s="81" t="s">
        <v>2</v>
      </c>
      <c r="S7" s="334"/>
      <c r="T7" s="339"/>
      <c r="U7" s="334"/>
      <c r="V7" s="334"/>
      <c r="W7" s="334"/>
      <c r="X7" s="81" t="s">
        <v>4</v>
      </c>
      <c r="Y7" s="81" t="s">
        <v>4</v>
      </c>
      <c r="Z7" s="81" t="s">
        <v>4</v>
      </c>
      <c r="AA7" s="81" t="s">
        <v>4</v>
      </c>
      <c r="AB7" s="81" t="s">
        <v>4</v>
      </c>
      <c r="AC7" s="81" t="s">
        <v>4</v>
      </c>
      <c r="AD7" s="81" t="s">
        <v>4</v>
      </c>
      <c r="AE7" s="334"/>
    </row>
    <row r="8" spans="1:31" s="85" customFormat="1" ht="21">
      <c r="A8" s="83" t="s">
        <v>5</v>
      </c>
      <c r="B8" s="337"/>
      <c r="C8" s="337"/>
      <c r="D8" s="337"/>
      <c r="E8" s="337"/>
      <c r="F8" s="337"/>
      <c r="G8" s="337"/>
      <c r="H8" s="82" t="s">
        <v>208</v>
      </c>
      <c r="I8" s="82" t="s">
        <v>209</v>
      </c>
      <c r="J8" s="82" t="s">
        <v>232</v>
      </c>
      <c r="K8" s="82" t="s">
        <v>233</v>
      </c>
      <c r="L8" s="82" t="s">
        <v>212</v>
      </c>
      <c r="M8" s="82" t="s">
        <v>213</v>
      </c>
      <c r="N8" s="82" t="s">
        <v>214</v>
      </c>
      <c r="O8" s="337"/>
      <c r="P8" s="337"/>
      <c r="Q8" s="84"/>
      <c r="R8" s="83" t="s">
        <v>5</v>
      </c>
      <c r="S8" s="335"/>
      <c r="T8" s="340"/>
      <c r="U8" s="335"/>
      <c r="V8" s="335"/>
      <c r="W8" s="335"/>
      <c r="X8" s="82" t="s">
        <v>215</v>
      </c>
      <c r="Y8" s="82" t="s">
        <v>234</v>
      </c>
      <c r="Z8" s="82" t="s">
        <v>235</v>
      </c>
      <c r="AA8" s="82" t="s">
        <v>236</v>
      </c>
      <c r="AB8" s="82" t="s">
        <v>237</v>
      </c>
      <c r="AC8" s="82" t="s">
        <v>238</v>
      </c>
      <c r="AD8" s="82" t="s">
        <v>239</v>
      </c>
      <c r="AE8" s="335"/>
    </row>
    <row r="9" spans="1:31" ht="10.5">
      <c r="A9" s="86" t="s">
        <v>216</v>
      </c>
      <c r="B9" s="81" t="s">
        <v>258</v>
      </c>
      <c r="C9" s="87">
        <v>0</v>
      </c>
      <c r="D9" s="87">
        <v>0</v>
      </c>
      <c r="E9" s="88">
        <v>0</v>
      </c>
      <c r="F9" s="89">
        <v>0</v>
      </c>
      <c r="G9" s="89">
        <v>0</v>
      </c>
      <c r="H9" s="89">
        <v>0.18055555555555555</v>
      </c>
      <c r="I9" s="89">
        <v>0.23958333333333334</v>
      </c>
      <c r="J9" s="89">
        <v>0.34097222222222223</v>
      </c>
      <c r="K9" s="90">
        <v>0.4930555555555556</v>
      </c>
      <c r="L9" s="90">
        <v>0.5590277777777778</v>
      </c>
      <c r="M9" s="90">
        <v>0.6041666666666666</v>
      </c>
      <c r="N9" s="90">
        <v>0.6736111111111112</v>
      </c>
      <c r="O9" s="103" t="s">
        <v>241</v>
      </c>
      <c r="P9" s="91" t="s">
        <v>241</v>
      </c>
      <c r="Q9" s="80"/>
      <c r="R9" s="86" t="s">
        <v>243</v>
      </c>
      <c r="S9" s="81" t="s">
        <v>31</v>
      </c>
      <c r="T9" s="87">
        <v>0</v>
      </c>
      <c r="U9" s="88">
        <v>0</v>
      </c>
      <c r="V9" s="89">
        <v>0</v>
      </c>
      <c r="W9" s="89">
        <v>0</v>
      </c>
      <c r="X9" s="89">
        <v>0.2534722222222222</v>
      </c>
      <c r="Y9" s="89">
        <v>0.3138888888888889</v>
      </c>
      <c r="Z9" s="89">
        <v>0.4305555555555556</v>
      </c>
      <c r="AA9" s="89">
        <v>0.576388888888889</v>
      </c>
      <c r="AB9" s="89">
        <v>0.642361111111111</v>
      </c>
      <c r="AC9" s="89">
        <v>0.6875</v>
      </c>
      <c r="AD9" s="89">
        <v>0.7520833333333333</v>
      </c>
      <c r="AE9" s="103" t="s">
        <v>241</v>
      </c>
    </row>
    <row r="10" spans="1:31" ht="10.5">
      <c r="A10" s="86" t="s">
        <v>230</v>
      </c>
      <c r="B10" s="81" t="s">
        <v>202</v>
      </c>
      <c r="C10" s="87">
        <v>1</v>
      </c>
      <c r="D10" s="87">
        <v>1.8</v>
      </c>
      <c r="E10" s="88">
        <v>1</v>
      </c>
      <c r="F10" s="89">
        <v>0.0020833333333333333</v>
      </c>
      <c r="G10" s="89">
        <v>0.0020833333333333333</v>
      </c>
      <c r="H10" s="89">
        <v>0.18263888888888888</v>
      </c>
      <c r="I10" s="89">
        <v>0.24166666666666667</v>
      </c>
      <c r="J10" s="89">
        <v>0.34305555555555556</v>
      </c>
      <c r="K10" s="89">
        <v>0.4951388888888889</v>
      </c>
      <c r="L10" s="89">
        <v>0.5611111111111111</v>
      </c>
      <c r="M10" s="89">
        <v>0.60625</v>
      </c>
      <c r="N10" s="89">
        <v>0.6756944444444445</v>
      </c>
      <c r="O10" s="103" t="s">
        <v>241</v>
      </c>
      <c r="P10" s="91" t="s">
        <v>241</v>
      </c>
      <c r="Q10" s="80"/>
      <c r="R10" s="86" t="s">
        <v>242</v>
      </c>
      <c r="S10" s="81" t="s">
        <v>31</v>
      </c>
      <c r="T10" s="87">
        <v>1</v>
      </c>
      <c r="U10" s="88">
        <v>1</v>
      </c>
      <c r="V10" s="89">
        <v>0.001388888888888889</v>
      </c>
      <c r="W10" s="89">
        <v>0.001388888888888889</v>
      </c>
      <c r="X10" s="89">
        <v>0.2548611111111111</v>
      </c>
      <c r="Y10" s="89">
        <v>0.31527777777777777</v>
      </c>
      <c r="Z10" s="89">
        <v>0.43194444444444446</v>
      </c>
      <c r="AA10" s="89">
        <v>0.5777777777777778</v>
      </c>
      <c r="AB10" s="89">
        <v>0.6437499999999999</v>
      </c>
      <c r="AC10" s="89">
        <v>0.6888888888888889</v>
      </c>
      <c r="AD10" s="89">
        <v>0.7534722222222222</v>
      </c>
      <c r="AE10" s="103" t="s">
        <v>241</v>
      </c>
    </row>
    <row r="11" spans="1:31" ht="10.5">
      <c r="A11" s="86" t="s">
        <v>228</v>
      </c>
      <c r="B11" s="81" t="s">
        <v>202</v>
      </c>
      <c r="C11" s="87">
        <v>0.4</v>
      </c>
      <c r="D11" s="87">
        <v>0.4</v>
      </c>
      <c r="E11" s="88">
        <v>1.4</v>
      </c>
      <c r="F11" s="89">
        <v>0.0006944444444444445</v>
      </c>
      <c r="G11" s="89">
        <v>0.002777777777777778</v>
      </c>
      <c r="H11" s="89">
        <v>0.18333333333333332</v>
      </c>
      <c r="I11" s="89">
        <v>0.2423611111111111</v>
      </c>
      <c r="J11" s="89">
        <v>0.34375</v>
      </c>
      <c r="K11" s="89">
        <v>0.49583333333333335</v>
      </c>
      <c r="L11" s="89">
        <v>0.5618055555555556</v>
      </c>
      <c r="M11" s="89">
        <v>0.6069444444444444</v>
      </c>
      <c r="N11" s="89">
        <v>0.6763888888888889</v>
      </c>
      <c r="O11" s="103" t="s">
        <v>241</v>
      </c>
      <c r="P11" s="91" t="s">
        <v>241</v>
      </c>
      <c r="Q11" s="80"/>
      <c r="R11" s="86" t="s">
        <v>244</v>
      </c>
      <c r="S11" s="81" t="s">
        <v>31</v>
      </c>
      <c r="T11" s="87">
        <v>0.8</v>
      </c>
      <c r="U11" s="88">
        <v>1.8</v>
      </c>
      <c r="V11" s="89">
        <v>0.001388888888888889</v>
      </c>
      <c r="W11" s="89">
        <v>0.002777777777777778</v>
      </c>
      <c r="X11" s="89">
        <v>0.25625</v>
      </c>
      <c r="Y11" s="89">
        <v>0.31666666666666665</v>
      </c>
      <c r="Z11" s="89">
        <v>0.43333333333333335</v>
      </c>
      <c r="AA11" s="89">
        <v>0.5791666666666667</v>
      </c>
      <c r="AB11" s="89">
        <v>0.6451388888888888</v>
      </c>
      <c r="AC11" s="89">
        <v>0.6902777777777778</v>
      </c>
      <c r="AD11" s="89">
        <v>0.7548611111111111</v>
      </c>
      <c r="AE11" s="103" t="s">
        <v>241</v>
      </c>
    </row>
    <row r="12" spans="1:31" ht="10.5">
      <c r="A12" s="86" t="s">
        <v>229</v>
      </c>
      <c r="B12" s="81" t="s">
        <v>202</v>
      </c>
      <c r="C12" s="87">
        <v>1.5</v>
      </c>
      <c r="D12" s="87">
        <v>1.5</v>
      </c>
      <c r="E12" s="88">
        <v>2.9</v>
      </c>
      <c r="F12" s="89">
        <v>0.001388888888888889</v>
      </c>
      <c r="G12" s="89">
        <v>0.004166666666666667</v>
      </c>
      <c r="H12" s="89">
        <v>0.1847222222222222</v>
      </c>
      <c r="I12" s="89">
        <v>0.24375</v>
      </c>
      <c r="J12" s="89">
        <v>0.3451388888888889</v>
      </c>
      <c r="K12" s="89">
        <v>0.49722222222222223</v>
      </c>
      <c r="L12" s="89">
        <v>0.5631944444444444</v>
      </c>
      <c r="M12" s="89">
        <v>0.6083333333333333</v>
      </c>
      <c r="N12" s="89">
        <v>0.6777777777777778</v>
      </c>
      <c r="O12" s="103" t="s">
        <v>241</v>
      </c>
      <c r="P12" s="91" t="s">
        <v>241</v>
      </c>
      <c r="Q12" s="80"/>
      <c r="R12" s="86" t="s">
        <v>245</v>
      </c>
      <c r="S12" s="81" t="s">
        <v>31</v>
      </c>
      <c r="T12" s="87">
        <v>2.1</v>
      </c>
      <c r="U12" s="88">
        <v>3.9000000000000004</v>
      </c>
      <c r="V12" s="89">
        <v>0.0020833333333333333</v>
      </c>
      <c r="W12" s="89">
        <v>0.004861111111111111</v>
      </c>
      <c r="X12" s="89">
        <v>0.2583333333333333</v>
      </c>
      <c r="Y12" s="105" t="s">
        <v>241</v>
      </c>
      <c r="Z12" s="89">
        <v>0.4354166666666667</v>
      </c>
      <c r="AA12" s="89">
        <v>0.58125</v>
      </c>
      <c r="AB12" s="89">
        <v>0.6472222222222221</v>
      </c>
      <c r="AC12" s="89">
        <v>0.6923611111111111</v>
      </c>
      <c r="AD12" s="89">
        <v>0.7569444444444444</v>
      </c>
      <c r="AE12" s="103" t="s">
        <v>241</v>
      </c>
    </row>
    <row r="13" spans="1:31" ht="10.5">
      <c r="A13" s="86" t="s">
        <v>259</v>
      </c>
      <c r="B13" s="81" t="s">
        <v>40</v>
      </c>
      <c r="C13" s="87">
        <v>3.2</v>
      </c>
      <c r="D13" s="87">
        <v>3.2</v>
      </c>
      <c r="E13" s="88">
        <v>6.1</v>
      </c>
      <c r="F13" s="89">
        <v>0.003472222222222222</v>
      </c>
      <c r="G13" s="89">
        <v>0.007638888888888889</v>
      </c>
      <c r="H13" s="89">
        <v>0.18819444444444441</v>
      </c>
      <c r="I13" s="89">
        <v>0.2472222222222222</v>
      </c>
      <c r="J13" s="89">
        <v>0.3486111111111111</v>
      </c>
      <c r="K13" s="89">
        <v>0.5006944444444444</v>
      </c>
      <c r="L13" s="89">
        <v>0.5666666666666667</v>
      </c>
      <c r="M13" s="89">
        <v>0.6118055555555555</v>
      </c>
      <c r="N13" s="89">
        <v>0.68125</v>
      </c>
      <c r="O13" s="103">
        <v>38.400000000000006</v>
      </c>
      <c r="P13" s="91">
        <v>38.400000000000006</v>
      </c>
      <c r="Q13" s="80"/>
      <c r="R13" s="86" t="s">
        <v>246</v>
      </c>
      <c r="S13" s="81" t="s">
        <v>32</v>
      </c>
      <c r="T13" s="91">
        <v>0.7</v>
      </c>
      <c r="U13" s="88">
        <v>4.6000000000000005</v>
      </c>
      <c r="V13" s="89">
        <v>0.001388888888888889</v>
      </c>
      <c r="W13" s="89">
        <v>0.00625</v>
      </c>
      <c r="X13" s="89">
        <v>0.2597222222222222</v>
      </c>
      <c r="Y13" s="89">
        <v>0.32013888888888886</v>
      </c>
      <c r="Z13" s="105" t="s">
        <v>241</v>
      </c>
      <c r="AA13" s="89">
        <v>0.5826388888888889</v>
      </c>
      <c r="AB13" s="89">
        <v>0.648611111111111</v>
      </c>
      <c r="AC13" s="89">
        <v>0.69375</v>
      </c>
      <c r="AD13" s="89">
        <v>0.7583333333333333</v>
      </c>
      <c r="AE13" s="103" t="s">
        <v>241</v>
      </c>
    </row>
    <row r="14" spans="1:31" ht="10.5">
      <c r="A14" s="86" t="s">
        <v>260</v>
      </c>
      <c r="B14" s="81" t="s">
        <v>40</v>
      </c>
      <c r="C14" s="87">
        <v>1.9</v>
      </c>
      <c r="D14" s="87">
        <v>1.9</v>
      </c>
      <c r="E14" s="88">
        <v>8</v>
      </c>
      <c r="F14" s="89">
        <v>0.0020833333333333333</v>
      </c>
      <c r="G14" s="89">
        <v>0.009722222222222222</v>
      </c>
      <c r="H14" s="89">
        <v>0.19027777777777774</v>
      </c>
      <c r="I14" s="89">
        <v>0.24930555555555553</v>
      </c>
      <c r="J14" s="89">
        <v>0.3506944444444444</v>
      </c>
      <c r="K14" s="89">
        <v>0.5027777777777778</v>
      </c>
      <c r="L14" s="89">
        <v>0.56875</v>
      </c>
      <c r="M14" s="89">
        <v>0.6138888888888888</v>
      </c>
      <c r="N14" s="89">
        <v>0.6833333333333333</v>
      </c>
      <c r="O14" s="103" t="s">
        <v>241</v>
      </c>
      <c r="P14" s="91" t="s">
        <v>241</v>
      </c>
      <c r="Q14" s="80"/>
      <c r="R14" s="86" t="s">
        <v>247</v>
      </c>
      <c r="S14" s="81" t="s">
        <v>31</v>
      </c>
      <c r="T14" s="87">
        <v>1.6</v>
      </c>
      <c r="U14" s="88">
        <v>6.200000000000001</v>
      </c>
      <c r="V14" s="89">
        <v>0.0020833333333333333</v>
      </c>
      <c r="W14" s="89">
        <v>0.008333333333333333</v>
      </c>
      <c r="X14" s="89">
        <v>0.2618055555555555</v>
      </c>
      <c r="Y14" s="89">
        <v>0.3222222222222222</v>
      </c>
      <c r="Z14" s="105" t="s">
        <v>241</v>
      </c>
      <c r="AA14" s="89">
        <v>0.5847222222222223</v>
      </c>
      <c r="AB14" s="89">
        <v>0.6506944444444444</v>
      </c>
      <c r="AC14" s="89">
        <v>0.6958333333333333</v>
      </c>
      <c r="AD14" s="89">
        <v>0.7604166666666666</v>
      </c>
      <c r="AE14" s="103" t="s">
        <v>241</v>
      </c>
    </row>
    <row r="15" spans="1:31" ht="10.5">
      <c r="A15" s="86" t="s">
        <v>261</v>
      </c>
      <c r="B15" s="81" t="s">
        <v>40</v>
      </c>
      <c r="C15" s="87">
        <v>1.4</v>
      </c>
      <c r="D15" s="87">
        <v>1.4</v>
      </c>
      <c r="E15" s="88">
        <v>9.4</v>
      </c>
      <c r="F15" s="89">
        <v>0.001388888888888889</v>
      </c>
      <c r="G15" s="89">
        <v>0.011111111111111112</v>
      </c>
      <c r="H15" s="89">
        <v>0.19166666666666662</v>
      </c>
      <c r="I15" s="89">
        <v>0.25069444444444444</v>
      </c>
      <c r="J15" s="89">
        <v>0.3520833333333333</v>
      </c>
      <c r="K15" s="89">
        <v>0.5041666666666667</v>
      </c>
      <c r="L15" s="89">
        <v>0.5701388888888889</v>
      </c>
      <c r="M15" s="89">
        <v>0.6152777777777777</v>
      </c>
      <c r="N15" s="89">
        <v>0.6847222222222222</v>
      </c>
      <c r="O15" s="103" t="s">
        <v>241</v>
      </c>
      <c r="P15" s="91" t="s">
        <v>241</v>
      </c>
      <c r="Q15" s="80"/>
      <c r="R15" s="86" t="s">
        <v>248</v>
      </c>
      <c r="S15" s="81" t="s">
        <v>31</v>
      </c>
      <c r="T15" s="87">
        <v>0.7</v>
      </c>
      <c r="U15" s="88">
        <v>6.900000000000001</v>
      </c>
      <c r="V15" s="89">
        <v>0.001388888888888889</v>
      </c>
      <c r="W15" s="89">
        <v>0.009722222222222222</v>
      </c>
      <c r="X15" s="89">
        <v>0.2631944444444444</v>
      </c>
      <c r="Y15" s="89">
        <v>0.32361111111111107</v>
      </c>
      <c r="Z15" s="105" t="s">
        <v>241</v>
      </c>
      <c r="AA15" s="89">
        <v>0.5861111111111111</v>
      </c>
      <c r="AB15" s="89">
        <v>0.6520833333333332</v>
      </c>
      <c r="AC15" s="105" t="s">
        <v>241</v>
      </c>
      <c r="AD15" s="89">
        <v>0.7618055555555555</v>
      </c>
      <c r="AE15" s="103" t="s">
        <v>241</v>
      </c>
    </row>
    <row r="16" spans="1:31" ht="10.5">
      <c r="A16" s="86" t="s">
        <v>262</v>
      </c>
      <c r="B16" s="81" t="s">
        <v>40</v>
      </c>
      <c r="C16" s="87">
        <v>0.9</v>
      </c>
      <c r="D16" s="87">
        <v>0.9</v>
      </c>
      <c r="E16" s="88">
        <v>10.3</v>
      </c>
      <c r="F16" s="89">
        <v>0.001388888888888889</v>
      </c>
      <c r="G16" s="89">
        <v>0.0125</v>
      </c>
      <c r="H16" s="89">
        <v>0.1930555555555555</v>
      </c>
      <c r="I16" s="89">
        <v>0.2520833333333333</v>
      </c>
      <c r="J16" s="89">
        <v>0.3534722222222222</v>
      </c>
      <c r="K16" s="89">
        <v>0.5055555555555555</v>
      </c>
      <c r="L16" s="89">
        <v>0.5715277777777777</v>
      </c>
      <c r="M16" s="89">
        <v>0.6166666666666666</v>
      </c>
      <c r="N16" s="89">
        <v>0.6861111111111111</v>
      </c>
      <c r="O16" s="103" t="s">
        <v>241</v>
      </c>
      <c r="P16" s="91" t="s">
        <v>241</v>
      </c>
      <c r="Q16" s="80"/>
      <c r="R16" s="86" t="s">
        <v>249</v>
      </c>
      <c r="S16" s="81" t="s">
        <v>31</v>
      </c>
      <c r="T16" s="87">
        <v>1.9</v>
      </c>
      <c r="U16" s="88">
        <v>8.8</v>
      </c>
      <c r="V16" s="89">
        <v>0.0020833333333333333</v>
      </c>
      <c r="W16" s="89">
        <v>0.011805555555555555</v>
      </c>
      <c r="X16" s="89">
        <v>0.2652777777777777</v>
      </c>
      <c r="Y16" s="105" t="s">
        <v>241</v>
      </c>
      <c r="Z16" s="89">
        <v>0.4423611111111111</v>
      </c>
      <c r="AA16" s="89">
        <v>0.5881944444444445</v>
      </c>
      <c r="AB16" s="89">
        <v>0.6541666666666666</v>
      </c>
      <c r="AC16" s="105" t="s">
        <v>241</v>
      </c>
      <c r="AD16" s="105" t="s">
        <v>241</v>
      </c>
      <c r="AE16" s="103" t="s">
        <v>241</v>
      </c>
    </row>
    <row r="17" spans="1:31" ht="10.5">
      <c r="A17" s="86" t="s">
        <v>263</v>
      </c>
      <c r="B17" s="81" t="s">
        <v>40</v>
      </c>
      <c r="C17" s="87">
        <v>2.2</v>
      </c>
      <c r="D17" s="87">
        <v>2.2</v>
      </c>
      <c r="E17" s="88">
        <v>12.5</v>
      </c>
      <c r="F17" s="89">
        <v>0.0020833333333333333</v>
      </c>
      <c r="G17" s="89">
        <v>0.014583333333333334</v>
      </c>
      <c r="H17" s="89">
        <v>0.19513888888888883</v>
      </c>
      <c r="I17" s="89">
        <v>0.25416666666666665</v>
      </c>
      <c r="J17" s="89">
        <v>0.3555555555555555</v>
      </c>
      <c r="K17" s="89">
        <v>0.5076388888888889</v>
      </c>
      <c r="L17" s="89">
        <v>0.5736111111111111</v>
      </c>
      <c r="M17" s="89">
        <v>0.6187499999999999</v>
      </c>
      <c r="N17" s="89">
        <v>0.6881944444444444</v>
      </c>
      <c r="O17" s="103" t="s">
        <v>241</v>
      </c>
      <c r="P17" s="91" t="s">
        <v>241</v>
      </c>
      <c r="Q17" s="80"/>
      <c r="R17" s="86" t="s">
        <v>221</v>
      </c>
      <c r="S17" s="81" t="s">
        <v>32</v>
      </c>
      <c r="T17" s="87">
        <v>2.1</v>
      </c>
      <c r="U17" s="88">
        <v>10.9</v>
      </c>
      <c r="V17" s="89">
        <v>0.0020833333333333333</v>
      </c>
      <c r="W17" s="89">
        <v>0.013888888888888888</v>
      </c>
      <c r="X17" s="89">
        <v>0.26736111111111105</v>
      </c>
      <c r="Y17" s="89">
        <v>0.3277777777777777</v>
      </c>
      <c r="Z17" s="89">
        <v>0.4444444444444444</v>
      </c>
      <c r="AA17" s="89">
        <v>0.5902777777777778</v>
      </c>
      <c r="AB17" s="89">
        <v>0.6562499999999999</v>
      </c>
      <c r="AC17" s="89">
        <v>0.7013888888888888</v>
      </c>
      <c r="AD17" s="89">
        <v>0.7659722222222222</v>
      </c>
      <c r="AE17" s="103" t="s">
        <v>241</v>
      </c>
    </row>
    <row r="18" spans="1:31" ht="10.5">
      <c r="A18" s="86" t="s">
        <v>188</v>
      </c>
      <c r="B18" s="81" t="s">
        <v>31</v>
      </c>
      <c r="C18" s="87">
        <v>2</v>
      </c>
      <c r="D18" s="87">
        <v>2</v>
      </c>
      <c r="E18" s="88">
        <v>14.5</v>
      </c>
      <c r="F18" s="89">
        <v>0.0020833333333333333</v>
      </c>
      <c r="G18" s="89">
        <v>0.016666666666666666</v>
      </c>
      <c r="H18" s="89">
        <v>0.19722222222222216</v>
      </c>
      <c r="I18" s="89">
        <v>0.25625</v>
      </c>
      <c r="J18" s="89">
        <v>0.35763888888888884</v>
      </c>
      <c r="K18" s="89">
        <v>0.5097222222222222</v>
      </c>
      <c r="L18" s="89">
        <v>0.5756944444444444</v>
      </c>
      <c r="M18" s="89">
        <v>0.6208333333333332</v>
      </c>
      <c r="N18" s="89">
        <v>0.6902777777777778</v>
      </c>
      <c r="O18" s="103" t="s">
        <v>241</v>
      </c>
      <c r="P18" s="91" t="s">
        <v>241</v>
      </c>
      <c r="Q18" s="80"/>
      <c r="R18" s="86" t="s">
        <v>198</v>
      </c>
      <c r="S18" s="81" t="s">
        <v>31</v>
      </c>
      <c r="T18" s="87">
        <v>3.7</v>
      </c>
      <c r="U18" s="88">
        <v>14.600000000000001</v>
      </c>
      <c r="V18" s="89">
        <v>0.003472222222222222</v>
      </c>
      <c r="W18" s="89">
        <v>0.017361111111111112</v>
      </c>
      <c r="X18" s="89">
        <v>0.27083333333333326</v>
      </c>
      <c r="Y18" s="89">
        <v>0.33124999999999993</v>
      </c>
      <c r="Z18" s="89">
        <v>0.44791666666666663</v>
      </c>
      <c r="AA18" s="89">
        <v>0.59375</v>
      </c>
      <c r="AB18" s="89">
        <v>0.6597222222222221</v>
      </c>
      <c r="AC18" s="89">
        <v>0.704861111111111</v>
      </c>
      <c r="AD18" s="89">
        <v>0.7694444444444444</v>
      </c>
      <c r="AE18" s="103">
        <v>44.400000000000006</v>
      </c>
    </row>
    <row r="19" spans="1:31" ht="10.5">
      <c r="A19" s="86" t="s">
        <v>189</v>
      </c>
      <c r="B19" s="81" t="s">
        <v>31</v>
      </c>
      <c r="C19" s="87">
        <v>1.7</v>
      </c>
      <c r="D19" s="87">
        <v>1.7</v>
      </c>
      <c r="E19" s="88">
        <v>16.2</v>
      </c>
      <c r="F19" s="89">
        <v>0.001388888888888889</v>
      </c>
      <c r="G19" s="89">
        <v>0.018055555555555554</v>
      </c>
      <c r="H19" s="89">
        <v>0.19861111111111104</v>
      </c>
      <c r="I19" s="89">
        <v>0.25763888888888886</v>
      </c>
      <c r="J19" s="89">
        <v>0.3590277777777777</v>
      </c>
      <c r="K19" s="89">
        <v>0.5111111111111111</v>
      </c>
      <c r="L19" s="89">
        <v>0.5770833333333333</v>
      </c>
      <c r="M19" s="89">
        <v>0.6222222222222221</v>
      </c>
      <c r="N19" s="89">
        <v>0.6916666666666667</v>
      </c>
      <c r="O19" s="103" t="s">
        <v>241</v>
      </c>
      <c r="P19" s="91" t="s">
        <v>241</v>
      </c>
      <c r="Q19" s="80"/>
      <c r="R19" s="86" t="s">
        <v>197</v>
      </c>
      <c r="S19" s="81" t="s">
        <v>31</v>
      </c>
      <c r="T19" s="87">
        <v>1.8</v>
      </c>
      <c r="U19" s="88">
        <v>16.400000000000002</v>
      </c>
      <c r="V19" s="89">
        <v>0.0020833333333333333</v>
      </c>
      <c r="W19" s="89">
        <v>0.019444444444444445</v>
      </c>
      <c r="X19" s="89">
        <v>0.2729166666666666</v>
      </c>
      <c r="Y19" s="89">
        <v>0.33333333333333326</v>
      </c>
      <c r="Z19" s="89">
        <v>0.44999999999999996</v>
      </c>
      <c r="AA19" s="89">
        <v>0.5958333333333333</v>
      </c>
      <c r="AB19" s="89">
        <v>0.6618055555555554</v>
      </c>
      <c r="AC19" s="89">
        <v>0.7069444444444444</v>
      </c>
      <c r="AD19" s="89">
        <v>0.7715277777777777</v>
      </c>
      <c r="AE19" s="103" t="s">
        <v>241</v>
      </c>
    </row>
    <row r="20" spans="1:31" ht="10.5">
      <c r="A20" s="86" t="s">
        <v>190</v>
      </c>
      <c r="B20" s="81" t="s">
        <v>31</v>
      </c>
      <c r="C20" s="87">
        <v>1.2</v>
      </c>
      <c r="D20" s="87">
        <v>1.2</v>
      </c>
      <c r="E20" s="88">
        <v>17.4</v>
      </c>
      <c r="F20" s="89">
        <v>0.001388888888888889</v>
      </c>
      <c r="G20" s="89">
        <v>0.01944444444444444</v>
      </c>
      <c r="H20" s="89">
        <v>0.19999999999999993</v>
      </c>
      <c r="I20" s="89">
        <v>0.25902777777777775</v>
      </c>
      <c r="J20" s="89">
        <v>0.3604166666666666</v>
      </c>
      <c r="K20" s="89">
        <v>0.5125</v>
      </c>
      <c r="L20" s="89">
        <v>0.5784722222222222</v>
      </c>
      <c r="M20" s="89">
        <v>0.623611111111111</v>
      </c>
      <c r="N20" s="89">
        <v>0.6930555555555555</v>
      </c>
      <c r="O20" s="103" t="s">
        <v>241</v>
      </c>
      <c r="P20" s="91" t="s">
        <v>241</v>
      </c>
      <c r="Q20" s="80"/>
      <c r="R20" s="86" t="s">
        <v>196</v>
      </c>
      <c r="S20" s="81" t="s">
        <v>32</v>
      </c>
      <c r="T20" s="87">
        <v>1.7</v>
      </c>
      <c r="U20" s="88">
        <v>18.1</v>
      </c>
      <c r="V20" s="89">
        <v>0.001388888888888889</v>
      </c>
      <c r="W20" s="89">
        <v>0.020833333333333332</v>
      </c>
      <c r="X20" s="89">
        <v>0.27430555555555547</v>
      </c>
      <c r="Y20" s="89">
        <v>0.33472222222222214</v>
      </c>
      <c r="Z20" s="89">
        <v>0.45138888888888884</v>
      </c>
      <c r="AA20" s="89">
        <v>0.5972222222222222</v>
      </c>
      <c r="AB20" s="89">
        <v>0.6631944444444443</v>
      </c>
      <c r="AC20" s="89">
        <v>0.7083333333333333</v>
      </c>
      <c r="AD20" s="89">
        <v>0.7729166666666666</v>
      </c>
      <c r="AE20" s="103" t="s">
        <v>241</v>
      </c>
    </row>
    <row r="21" spans="1:31" ht="10.5">
      <c r="A21" s="86" t="s">
        <v>191</v>
      </c>
      <c r="B21" s="81" t="s">
        <v>31</v>
      </c>
      <c r="C21" s="87">
        <v>1</v>
      </c>
      <c r="D21" s="87">
        <v>1</v>
      </c>
      <c r="E21" s="88">
        <v>18.4</v>
      </c>
      <c r="F21" s="89">
        <v>0.001388888888888889</v>
      </c>
      <c r="G21" s="89">
        <v>0.02083333333333333</v>
      </c>
      <c r="H21" s="89">
        <v>0.2013888888888888</v>
      </c>
      <c r="I21" s="89">
        <v>0.26041666666666663</v>
      </c>
      <c r="J21" s="89">
        <v>0.3618055555555555</v>
      </c>
      <c r="K21" s="89">
        <v>0.5138888888888888</v>
      </c>
      <c r="L21" s="89">
        <v>0.579861111111111</v>
      </c>
      <c r="M21" s="89">
        <v>0.6249999999999999</v>
      </c>
      <c r="N21" s="89">
        <v>0.6944444444444444</v>
      </c>
      <c r="O21" s="103" t="s">
        <v>241</v>
      </c>
      <c r="P21" s="91" t="s">
        <v>241</v>
      </c>
      <c r="Q21" s="80"/>
      <c r="R21" s="86" t="s">
        <v>206</v>
      </c>
      <c r="S21" s="81" t="s">
        <v>32</v>
      </c>
      <c r="T21" s="87">
        <v>1.3</v>
      </c>
      <c r="U21" s="88">
        <v>19.400000000000002</v>
      </c>
      <c r="V21" s="89">
        <v>0.001388888888888889</v>
      </c>
      <c r="W21" s="89">
        <v>0.02222222222222222</v>
      </c>
      <c r="X21" s="89">
        <v>0.27569444444444435</v>
      </c>
      <c r="Y21" s="89">
        <v>0.336111111111111</v>
      </c>
      <c r="Z21" s="89">
        <v>0.4527777777777777</v>
      </c>
      <c r="AA21" s="89">
        <v>0.5986111111111111</v>
      </c>
      <c r="AB21" s="89">
        <v>0.6645833333333332</v>
      </c>
      <c r="AC21" s="89">
        <v>0.7097222222222221</v>
      </c>
      <c r="AD21" s="89">
        <v>0.7743055555555555</v>
      </c>
      <c r="AE21" s="103" t="s">
        <v>241</v>
      </c>
    </row>
    <row r="22" spans="1:31" ht="10.5">
      <c r="A22" s="86" t="s">
        <v>200</v>
      </c>
      <c r="B22" s="81" t="s">
        <v>31</v>
      </c>
      <c r="C22" s="87">
        <v>1.9</v>
      </c>
      <c r="D22" s="87">
        <v>1.9</v>
      </c>
      <c r="E22" s="88">
        <v>20.299999999999997</v>
      </c>
      <c r="F22" s="89">
        <v>0.0020833333333333333</v>
      </c>
      <c r="G22" s="89">
        <v>0.02291666666666666</v>
      </c>
      <c r="H22" s="89">
        <v>0.20347222222222214</v>
      </c>
      <c r="I22" s="89">
        <v>0.26249999999999996</v>
      </c>
      <c r="J22" s="89">
        <v>0.3638888888888888</v>
      </c>
      <c r="K22" s="89">
        <v>0.5159722222222222</v>
      </c>
      <c r="L22" s="89">
        <v>0.5819444444444444</v>
      </c>
      <c r="M22" s="89">
        <v>0.6270833333333332</v>
      </c>
      <c r="N22" s="89">
        <v>0.6965277777777777</v>
      </c>
      <c r="O22" s="103" t="s">
        <v>241</v>
      </c>
      <c r="P22" s="91" t="s">
        <v>241</v>
      </c>
      <c r="Q22" s="80"/>
      <c r="R22" s="86" t="s">
        <v>199</v>
      </c>
      <c r="S22" s="81" t="s">
        <v>31</v>
      </c>
      <c r="T22" s="87">
        <v>1.8</v>
      </c>
      <c r="U22" s="88">
        <v>21.200000000000003</v>
      </c>
      <c r="V22" s="89">
        <v>0.0020833333333333333</v>
      </c>
      <c r="W22" s="89">
        <v>0.024305555555555552</v>
      </c>
      <c r="X22" s="89">
        <v>0.2777777777777777</v>
      </c>
      <c r="Y22" s="89">
        <v>0.33819444444444435</v>
      </c>
      <c r="Z22" s="89">
        <v>0.45486111111111105</v>
      </c>
      <c r="AA22" s="89">
        <v>0.6006944444444444</v>
      </c>
      <c r="AB22" s="89">
        <v>0.6666666666666665</v>
      </c>
      <c r="AC22" s="89">
        <v>0.7118055555555555</v>
      </c>
      <c r="AD22" s="89">
        <v>0.7763888888888888</v>
      </c>
      <c r="AE22" s="103" t="s">
        <v>241</v>
      </c>
    </row>
    <row r="23" spans="1:31" ht="10.5">
      <c r="A23" s="86" t="s">
        <v>192</v>
      </c>
      <c r="B23" s="81" t="s">
        <v>31</v>
      </c>
      <c r="C23" s="87">
        <v>0.7</v>
      </c>
      <c r="D23" s="87">
        <v>0.7</v>
      </c>
      <c r="E23" s="88">
        <v>20.999999999999996</v>
      </c>
      <c r="F23" s="89">
        <v>0.001388888888888889</v>
      </c>
      <c r="G23" s="89">
        <v>0.02430555555555555</v>
      </c>
      <c r="H23" s="89">
        <v>0.20486111111111102</v>
      </c>
      <c r="I23" s="89">
        <v>0.26388888888888884</v>
      </c>
      <c r="J23" s="89">
        <v>0.3652777777777777</v>
      </c>
      <c r="K23" s="89">
        <v>0.517361111111111</v>
      </c>
      <c r="L23" s="89">
        <v>0.5833333333333333</v>
      </c>
      <c r="M23" s="89">
        <v>0.6284722222222221</v>
      </c>
      <c r="N23" s="89">
        <v>0.6979166666666666</v>
      </c>
      <c r="O23" s="103" t="s">
        <v>241</v>
      </c>
      <c r="P23" s="91" t="s">
        <v>241</v>
      </c>
      <c r="Q23" s="80"/>
      <c r="R23" s="86" t="s">
        <v>220</v>
      </c>
      <c r="S23" s="81" t="s">
        <v>202</v>
      </c>
      <c r="T23" s="87">
        <v>1.4</v>
      </c>
      <c r="U23" s="88">
        <v>22.6</v>
      </c>
      <c r="V23" s="89">
        <v>0.0020833333333333333</v>
      </c>
      <c r="W23" s="89">
        <v>0.026388888888888885</v>
      </c>
      <c r="X23" s="89">
        <v>0.279861111111111</v>
      </c>
      <c r="Y23" s="89">
        <v>0.3402777777777777</v>
      </c>
      <c r="Z23" s="89">
        <v>0.4569444444444444</v>
      </c>
      <c r="AA23" s="89">
        <v>0.6027777777777777</v>
      </c>
      <c r="AB23" s="89">
        <v>0.6687499999999998</v>
      </c>
      <c r="AC23" s="89">
        <v>0.7138888888888888</v>
      </c>
      <c r="AD23" s="89">
        <v>0.7784722222222221</v>
      </c>
      <c r="AE23" s="103" t="s">
        <v>241</v>
      </c>
    </row>
    <row r="24" spans="1:31" ht="10.5">
      <c r="A24" s="86" t="s">
        <v>193</v>
      </c>
      <c r="B24" s="81" t="s">
        <v>31</v>
      </c>
      <c r="C24" s="87">
        <v>1.7</v>
      </c>
      <c r="D24" s="87">
        <v>1.7</v>
      </c>
      <c r="E24" s="88">
        <v>22.699999999999996</v>
      </c>
      <c r="F24" s="89">
        <v>0.001388888888888889</v>
      </c>
      <c r="G24" s="89">
        <v>0.025694444444444436</v>
      </c>
      <c r="H24" s="89">
        <v>0.2062499999999999</v>
      </c>
      <c r="I24" s="89">
        <v>0.2652777777777777</v>
      </c>
      <c r="J24" s="89">
        <v>0.3666666666666666</v>
      </c>
      <c r="K24" s="89">
        <v>0.5187499999999999</v>
      </c>
      <c r="L24" s="89">
        <v>0.5847222222222221</v>
      </c>
      <c r="M24" s="89">
        <v>0.629861111111111</v>
      </c>
      <c r="N24" s="89">
        <v>0.6993055555555555</v>
      </c>
      <c r="O24" s="103" t="s">
        <v>241</v>
      </c>
      <c r="P24" s="91" t="s">
        <v>241</v>
      </c>
      <c r="Q24" s="80"/>
      <c r="R24" s="86" t="s">
        <v>218</v>
      </c>
      <c r="S24" s="81" t="s">
        <v>31</v>
      </c>
      <c r="T24" s="87">
        <v>1</v>
      </c>
      <c r="U24" s="88">
        <v>23.6</v>
      </c>
      <c r="V24" s="89">
        <v>0.001388888888888889</v>
      </c>
      <c r="W24" s="89">
        <v>0.027777777777777773</v>
      </c>
      <c r="X24" s="89">
        <v>0.2812499999999999</v>
      </c>
      <c r="Y24" s="89">
        <v>0.34166666666666656</v>
      </c>
      <c r="Z24" s="89">
        <v>0.45833333333333326</v>
      </c>
      <c r="AA24" s="89">
        <v>0.6041666666666666</v>
      </c>
      <c r="AB24" s="89">
        <v>0.6701388888888887</v>
      </c>
      <c r="AC24" s="89">
        <v>0.7152777777777777</v>
      </c>
      <c r="AD24" s="89">
        <v>0.779861111111111</v>
      </c>
      <c r="AE24" s="103" t="s">
        <v>241</v>
      </c>
    </row>
    <row r="25" spans="1:31" ht="10.5">
      <c r="A25" s="86" t="s">
        <v>203</v>
      </c>
      <c r="B25" s="81" t="s">
        <v>32</v>
      </c>
      <c r="C25" s="87">
        <v>1.5</v>
      </c>
      <c r="D25" s="87">
        <v>1.5</v>
      </c>
      <c r="E25" s="88">
        <v>24.199999999999996</v>
      </c>
      <c r="F25" s="89">
        <v>0.001388888888888889</v>
      </c>
      <c r="G25" s="89">
        <v>0.027083333333333324</v>
      </c>
      <c r="H25" s="89">
        <v>0.2076388888888888</v>
      </c>
      <c r="I25" s="89">
        <v>0.2666666666666666</v>
      </c>
      <c r="J25" s="89">
        <v>0.36805555555555547</v>
      </c>
      <c r="K25" s="89">
        <v>0.5201388888888888</v>
      </c>
      <c r="L25" s="89">
        <v>0.586111111111111</v>
      </c>
      <c r="M25" s="89">
        <v>0.6312499999999999</v>
      </c>
      <c r="N25" s="89">
        <v>0.7006944444444444</v>
      </c>
      <c r="O25" s="103" t="s">
        <v>241</v>
      </c>
      <c r="P25" s="91" t="s">
        <v>241</v>
      </c>
      <c r="Q25" s="80"/>
      <c r="R25" s="86" t="s">
        <v>194</v>
      </c>
      <c r="S25" s="81" t="s">
        <v>202</v>
      </c>
      <c r="T25" s="87">
        <v>3.3</v>
      </c>
      <c r="U25" s="88">
        <v>26.900000000000002</v>
      </c>
      <c r="V25" s="89">
        <v>0.003472222222222222</v>
      </c>
      <c r="W25" s="89">
        <v>0.031249999999999993</v>
      </c>
      <c r="X25" s="89">
        <v>0.2847222222222221</v>
      </c>
      <c r="Y25" s="89">
        <v>0.3451388888888888</v>
      </c>
      <c r="Z25" s="89">
        <v>0.46180555555555547</v>
      </c>
      <c r="AA25" s="89">
        <v>0.6076388888888888</v>
      </c>
      <c r="AB25" s="89">
        <v>0.6736111111111109</v>
      </c>
      <c r="AC25" s="89">
        <v>0.7187499999999999</v>
      </c>
      <c r="AD25" s="89">
        <v>0.7833333333333332</v>
      </c>
      <c r="AE25" s="103">
        <v>39.6</v>
      </c>
    </row>
    <row r="26" spans="1:31" ht="10.5">
      <c r="A26" s="86" t="s">
        <v>204</v>
      </c>
      <c r="B26" s="81" t="s">
        <v>32</v>
      </c>
      <c r="C26" s="87">
        <v>2</v>
      </c>
      <c r="D26" s="87">
        <v>2</v>
      </c>
      <c r="E26" s="88">
        <v>26.199999999999996</v>
      </c>
      <c r="F26" s="89">
        <v>0.0020833333333333333</v>
      </c>
      <c r="G26" s="89">
        <v>0.029166666666666657</v>
      </c>
      <c r="H26" s="89">
        <v>0.20972222222222212</v>
      </c>
      <c r="I26" s="89">
        <v>0.26874999999999993</v>
      </c>
      <c r="J26" s="89">
        <v>0.3701388888888888</v>
      </c>
      <c r="K26" s="89">
        <v>0.5222222222222221</v>
      </c>
      <c r="L26" s="89">
        <v>0.5881944444444444</v>
      </c>
      <c r="M26" s="89">
        <v>0.6333333333333332</v>
      </c>
      <c r="N26" s="89">
        <v>0.7027777777777777</v>
      </c>
      <c r="O26" s="103" t="s">
        <v>241</v>
      </c>
      <c r="P26" s="91" t="s">
        <v>241</v>
      </c>
      <c r="Q26" s="80"/>
      <c r="R26" s="86" t="s">
        <v>222</v>
      </c>
      <c r="S26" s="81" t="s">
        <v>32</v>
      </c>
      <c r="T26" s="87">
        <v>3.1</v>
      </c>
      <c r="U26" s="88">
        <v>30.000000000000004</v>
      </c>
      <c r="V26" s="89">
        <v>0.003472222222222222</v>
      </c>
      <c r="W26" s="89">
        <v>0.03472222222222222</v>
      </c>
      <c r="X26" s="89">
        <v>0.2881944444444443</v>
      </c>
      <c r="Y26" s="89">
        <v>0.348611111111111</v>
      </c>
      <c r="Z26" s="89">
        <v>0.4652777777777777</v>
      </c>
      <c r="AA26" s="89">
        <v>0.611111111111111</v>
      </c>
      <c r="AB26" s="89">
        <v>0.6770833333333331</v>
      </c>
      <c r="AC26" s="89">
        <v>0.7222222222222221</v>
      </c>
      <c r="AD26" s="89">
        <v>0.7868055555555554</v>
      </c>
      <c r="AE26" s="103">
        <v>37.2</v>
      </c>
    </row>
    <row r="27" spans="1:31" ht="10.5">
      <c r="A27" s="86" t="s">
        <v>194</v>
      </c>
      <c r="B27" s="81" t="s">
        <v>202</v>
      </c>
      <c r="C27" s="87">
        <v>3.1</v>
      </c>
      <c r="D27" s="87">
        <v>3.1</v>
      </c>
      <c r="E27" s="88">
        <v>29.299999999999997</v>
      </c>
      <c r="F27" s="89">
        <v>0.003472222222222222</v>
      </c>
      <c r="G27" s="89">
        <v>0.03263888888888888</v>
      </c>
      <c r="H27" s="89">
        <v>0.21319444444444433</v>
      </c>
      <c r="I27" s="89">
        <v>0.27222222222222214</v>
      </c>
      <c r="J27" s="89">
        <v>0.373611111111111</v>
      </c>
      <c r="K27" s="89">
        <v>0.5256944444444444</v>
      </c>
      <c r="L27" s="89">
        <v>0.5916666666666666</v>
      </c>
      <c r="M27" s="89">
        <v>0.6368055555555554</v>
      </c>
      <c r="N27" s="89">
        <v>0.7062499999999999</v>
      </c>
      <c r="O27" s="103">
        <v>37.2</v>
      </c>
      <c r="P27" s="91">
        <v>37.2</v>
      </c>
      <c r="Q27" s="80"/>
      <c r="R27" s="86" t="s">
        <v>223</v>
      </c>
      <c r="S27" s="81" t="s">
        <v>32</v>
      </c>
      <c r="T27" s="87">
        <v>1.8</v>
      </c>
      <c r="U27" s="88">
        <v>31.800000000000004</v>
      </c>
      <c r="V27" s="89">
        <v>0.0020833333333333333</v>
      </c>
      <c r="W27" s="89">
        <v>0.03680555555555555</v>
      </c>
      <c r="X27" s="89">
        <v>0.29027777777777763</v>
      </c>
      <c r="Y27" s="89">
        <v>0.3506944444444443</v>
      </c>
      <c r="Z27" s="89">
        <v>0.467361111111111</v>
      </c>
      <c r="AA27" s="89">
        <v>0.6131944444444444</v>
      </c>
      <c r="AB27" s="89">
        <v>0.6791666666666665</v>
      </c>
      <c r="AC27" s="89">
        <v>0.7243055555555554</v>
      </c>
      <c r="AD27" s="89">
        <v>0.7888888888888888</v>
      </c>
      <c r="AE27" s="103" t="s">
        <v>241</v>
      </c>
    </row>
    <row r="28" spans="1:31" ht="10.5">
      <c r="A28" s="86" t="s">
        <v>219</v>
      </c>
      <c r="B28" s="81" t="s">
        <v>31</v>
      </c>
      <c r="C28" s="87">
        <v>3.3</v>
      </c>
      <c r="D28" s="87">
        <v>3.3</v>
      </c>
      <c r="E28" s="88">
        <v>32.599999999999994</v>
      </c>
      <c r="F28" s="89">
        <v>0.003472222222222222</v>
      </c>
      <c r="G28" s="89">
        <v>0.0361111111111111</v>
      </c>
      <c r="H28" s="89">
        <v>0.21666666666666654</v>
      </c>
      <c r="I28" s="89">
        <v>0.27569444444444435</v>
      </c>
      <c r="J28" s="89">
        <v>0.3770833333333332</v>
      </c>
      <c r="K28" s="89">
        <v>0.5291666666666666</v>
      </c>
      <c r="L28" s="89">
        <v>0.5951388888888888</v>
      </c>
      <c r="M28" s="89">
        <v>0.6402777777777776</v>
      </c>
      <c r="N28" s="89">
        <v>0.7097222222222221</v>
      </c>
      <c r="O28" s="103">
        <v>39.6</v>
      </c>
      <c r="P28" s="91">
        <v>39.6</v>
      </c>
      <c r="Q28" s="80"/>
      <c r="R28" s="86" t="s">
        <v>193</v>
      </c>
      <c r="S28" s="81" t="s">
        <v>31</v>
      </c>
      <c r="T28" s="87">
        <v>1.6</v>
      </c>
      <c r="U28" s="88">
        <v>33.400000000000006</v>
      </c>
      <c r="V28" s="89">
        <v>0.0020833333333333333</v>
      </c>
      <c r="W28" s="89">
        <v>0.03888888888888888</v>
      </c>
      <c r="X28" s="89">
        <v>0.29236111111111096</v>
      </c>
      <c r="Y28" s="89">
        <v>0.35277777777777763</v>
      </c>
      <c r="Z28" s="89">
        <v>0.46944444444444433</v>
      </c>
      <c r="AA28" s="89">
        <v>0.6152777777777777</v>
      </c>
      <c r="AB28" s="89">
        <v>0.6812499999999998</v>
      </c>
      <c r="AC28" s="89">
        <v>0.7263888888888888</v>
      </c>
      <c r="AD28" s="89">
        <v>0.7909722222222221</v>
      </c>
      <c r="AE28" s="103" t="s">
        <v>241</v>
      </c>
    </row>
    <row r="29" spans="1:31" ht="10.5">
      <c r="A29" s="86" t="s">
        <v>220</v>
      </c>
      <c r="B29" s="81" t="s">
        <v>202</v>
      </c>
      <c r="C29" s="87">
        <v>1</v>
      </c>
      <c r="D29" s="87">
        <v>1</v>
      </c>
      <c r="E29" s="88">
        <v>33.599999999999994</v>
      </c>
      <c r="F29" s="89">
        <v>0.001388888888888889</v>
      </c>
      <c r="G29" s="89">
        <v>0.03749999999999999</v>
      </c>
      <c r="H29" s="89">
        <v>0.21805555555555542</v>
      </c>
      <c r="I29" s="89">
        <v>0.27708333333333324</v>
      </c>
      <c r="J29" s="89">
        <v>0.3784722222222221</v>
      </c>
      <c r="K29" s="89">
        <v>0.5305555555555554</v>
      </c>
      <c r="L29" s="89">
        <v>0.5965277777777777</v>
      </c>
      <c r="M29" s="89">
        <v>0.6416666666666665</v>
      </c>
      <c r="N29" s="89">
        <v>0.711111111111111</v>
      </c>
      <c r="O29" s="103" t="s">
        <v>241</v>
      </c>
      <c r="P29" s="91" t="s">
        <v>241</v>
      </c>
      <c r="Q29" s="80"/>
      <c r="R29" s="86" t="s">
        <v>224</v>
      </c>
      <c r="S29" s="81" t="s">
        <v>31</v>
      </c>
      <c r="T29" s="87">
        <v>1.8</v>
      </c>
      <c r="U29" s="88">
        <v>35.2</v>
      </c>
      <c r="V29" s="89">
        <v>0.001388888888888889</v>
      </c>
      <c r="W29" s="89">
        <v>0.04027777777777777</v>
      </c>
      <c r="X29" s="89">
        <v>0.29374999999999984</v>
      </c>
      <c r="Y29" s="89">
        <v>0.3541666666666665</v>
      </c>
      <c r="Z29" s="89">
        <v>0.4708333333333332</v>
      </c>
      <c r="AA29" s="89">
        <v>0.6166666666666666</v>
      </c>
      <c r="AB29" s="89">
        <v>0.6826388888888887</v>
      </c>
      <c r="AC29" s="89">
        <v>0.7277777777777776</v>
      </c>
      <c r="AD29" s="89">
        <v>0.792361111111111</v>
      </c>
      <c r="AE29" s="103" t="s">
        <v>241</v>
      </c>
    </row>
    <row r="30" spans="1:31" ht="10.5">
      <c r="A30" s="86" t="s">
        <v>199</v>
      </c>
      <c r="B30" s="81" t="s">
        <v>31</v>
      </c>
      <c r="C30" s="87">
        <v>1.4</v>
      </c>
      <c r="D30" s="87">
        <v>1.4</v>
      </c>
      <c r="E30" s="88">
        <v>34.99999999999999</v>
      </c>
      <c r="F30" s="89">
        <v>0.0020833333333333333</v>
      </c>
      <c r="G30" s="89">
        <v>0.039583333333333325</v>
      </c>
      <c r="H30" s="89">
        <v>0.22013888888888875</v>
      </c>
      <c r="I30" s="89">
        <v>0.27916666666666656</v>
      </c>
      <c r="J30" s="89">
        <v>0.3805555555555554</v>
      </c>
      <c r="K30" s="89">
        <v>0.5326388888888888</v>
      </c>
      <c r="L30" s="89">
        <v>0.598611111111111</v>
      </c>
      <c r="M30" s="89">
        <v>0.6437499999999998</v>
      </c>
      <c r="N30" s="89">
        <v>0.7131944444444444</v>
      </c>
      <c r="O30" s="103" t="s">
        <v>241</v>
      </c>
      <c r="P30" s="91" t="s">
        <v>241</v>
      </c>
      <c r="Q30" s="80"/>
      <c r="R30" s="86" t="s">
        <v>200</v>
      </c>
      <c r="S30" s="81" t="s">
        <v>31</v>
      </c>
      <c r="T30" s="87">
        <v>0.6</v>
      </c>
      <c r="U30" s="88">
        <v>35.800000000000004</v>
      </c>
      <c r="V30" s="89">
        <v>0.0006944444444444445</v>
      </c>
      <c r="W30" s="89">
        <v>0.040972222222222215</v>
      </c>
      <c r="X30" s="89">
        <v>0.2944444444444443</v>
      </c>
      <c r="Y30" s="89">
        <v>0.35486111111111096</v>
      </c>
      <c r="Z30" s="89">
        <v>0.47152777777777766</v>
      </c>
      <c r="AA30" s="89">
        <v>0.617361111111111</v>
      </c>
      <c r="AB30" s="89">
        <v>0.6833333333333331</v>
      </c>
      <c r="AC30" s="89">
        <v>0.7284722222222221</v>
      </c>
      <c r="AD30" s="89">
        <v>0.7930555555555554</v>
      </c>
      <c r="AE30" s="103" t="s">
        <v>241</v>
      </c>
    </row>
    <row r="31" spans="1:31" ht="10.5">
      <c r="A31" s="86" t="s">
        <v>195</v>
      </c>
      <c r="B31" s="81" t="s">
        <v>31</v>
      </c>
      <c r="C31" s="87">
        <v>1.6</v>
      </c>
      <c r="D31" s="87">
        <v>1.6</v>
      </c>
      <c r="E31" s="88">
        <v>36.599999999999994</v>
      </c>
      <c r="F31" s="89">
        <v>0.001388888888888889</v>
      </c>
      <c r="G31" s="89">
        <v>0.040972222222222215</v>
      </c>
      <c r="H31" s="89">
        <v>0.22152777777777763</v>
      </c>
      <c r="I31" s="89">
        <v>0.28055555555555545</v>
      </c>
      <c r="J31" s="89">
        <v>0.38263888888888875</v>
      </c>
      <c r="K31" s="89">
        <v>0.5347222222222221</v>
      </c>
      <c r="L31" s="89">
        <v>0.5999999999999999</v>
      </c>
      <c r="M31" s="89">
        <v>0.6451388888888887</v>
      </c>
      <c r="N31" s="89">
        <v>0.7145833333333332</v>
      </c>
      <c r="O31" s="103" t="s">
        <v>241</v>
      </c>
      <c r="P31" s="91" t="s">
        <v>241</v>
      </c>
      <c r="Q31" s="80"/>
      <c r="R31" s="86" t="s">
        <v>191</v>
      </c>
      <c r="S31" s="81" t="s">
        <v>31</v>
      </c>
      <c r="T31" s="87">
        <v>2</v>
      </c>
      <c r="U31" s="88">
        <v>37.800000000000004</v>
      </c>
      <c r="V31" s="89">
        <v>0.0020833333333333333</v>
      </c>
      <c r="W31" s="89">
        <v>0.04305555555555555</v>
      </c>
      <c r="X31" s="89">
        <v>0.2965277777777776</v>
      </c>
      <c r="Y31" s="89">
        <v>0.3569444444444443</v>
      </c>
      <c r="Z31" s="89">
        <v>0.473611111111111</v>
      </c>
      <c r="AA31" s="89">
        <v>0.6194444444444444</v>
      </c>
      <c r="AB31" s="89">
        <v>0.6854166666666665</v>
      </c>
      <c r="AC31" s="89">
        <v>0.7305555555555554</v>
      </c>
      <c r="AD31" s="89">
        <v>0.7951388888888887</v>
      </c>
      <c r="AE31" s="103" t="s">
        <v>241</v>
      </c>
    </row>
    <row r="32" spans="1:31" ht="10.5">
      <c r="A32" s="86" t="s">
        <v>196</v>
      </c>
      <c r="B32" s="81" t="s">
        <v>32</v>
      </c>
      <c r="C32" s="87">
        <v>1.4</v>
      </c>
      <c r="D32" s="87">
        <v>1.4</v>
      </c>
      <c r="E32" s="88">
        <v>37.99999999999999</v>
      </c>
      <c r="F32" s="89">
        <v>0.001388888888888889</v>
      </c>
      <c r="G32" s="89">
        <v>0.042361111111111106</v>
      </c>
      <c r="H32" s="89">
        <v>0.2229166666666665</v>
      </c>
      <c r="I32" s="89">
        <v>0.28194444444444433</v>
      </c>
      <c r="J32" s="89">
        <v>0.38402777777777763</v>
      </c>
      <c r="K32" s="89">
        <v>0.536111111111111</v>
      </c>
      <c r="L32" s="89">
        <v>0.6013888888888888</v>
      </c>
      <c r="M32" s="89">
        <v>0.6465277777777776</v>
      </c>
      <c r="N32" s="89">
        <v>0.7159722222222221</v>
      </c>
      <c r="O32" s="103" t="s">
        <v>241</v>
      </c>
      <c r="P32" s="91" t="s">
        <v>241</v>
      </c>
      <c r="Q32" s="80"/>
      <c r="R32" s="86" t="s">
        <v>190</v>
      </c>
      <c r="S32" s="81" t="s">
        <v>31</v>
      </c>
      <c r="T32" s="87">
        <v>0.9</v>
      </c>
      <c r="U32" s="88">
        <v>38.7</v>
      </c>
      <c r="V32" s="89">
        <v>0.001388888888888889</v>
      </c>
      <c r="W32" s="89">
        <v>0.04444444444444444</v>
      </c>
      <c r="X32" s="89">
        <v>0.2979166666666665</v>
      </c>
      <c r="Y32" s="89">
        <v>0.35833333333333317</v>
      </c>
      <c r="Z32" s="89">
        <v>0.47499999999999987</v>
      </c>
      <c r="AA32" s="89">
        <v>0.6208333333333332</v>
      </c>
      <c r="AB32" s="89">
        <v>0.6868055555555553</v>
      </c>
      <c r="AC32" s="89">
        <v>0.7319444444444443</v>
      </c>
      <c r="AD32" s="89">
        <v>0.7965277777777776</v>
      </c>
      <c r="AE32" s="103" t="s">
        <v>241</v>
      </c>
    </row>
    <row r="33" spans="1:31" ht="10.5">
      <c r="A33" s="86" t="s">
        <v>197</v>
      </c>
      <c r="B33" s="81" t="s">
        <v>31</v>
      </c>
      <c r="C33" s="87">
        <v>1.8</v>
      </c>
      <c r="D33" s="87">
        <v>1.8</v>
      </c>
      <c r="E33" s="88">
        <v>39.79999999999999</v>
      </c>
      <c r="F33" s="89">
        <v>0.0020833333333333333</v>
      </c>
      <c r="G33" s="89">
        <v>0.04444444444444444</v>
      </c>
      <c r="H33" s="89">
        <v>0.22499999999999984</v>
      </c>
      <c r="I33" s="89">
        <v>0.28402777777777766</v>
      </c>
      <c r="J33" s="89">
        <v>0.38611111111111096</v>
      </c>
      <c r="K33" s="89">
        <v>0.5381944444444443</v>
      </c>
      <c r="L33" s="89">
        <v>0.6034722222222221</v>
      </c>
      <c r="M33" s="89">
        <v>0.6486111111111109</v>
      </c>
      <c r="N33" s="89">
        <v>0.7180555555555554</v>
      </c>
      <c r="O33" s="103" t="s">
        <v>241</v>
      </c>
      <c r="P33" s="91" t="s">
        <v>241</v>
      </c>
      <c r="Q33" s="80"/>
      <c r="R33" s="86" t="s">
        <v>189</v>
      </c>
      <c r="S33" s="81" t="s">
        <v>31</v>
      </c>
      <c r="T33" s="87">
        <v>1.2</v>
      </c>
      <c r="U33" s="88">
        <v>39.900000000000006</v>
      </c>
      <c r="V33" s="89">
        <v>0.001388888888888889</v>
      </c>
      <c r="W33" s="89">
        <v>0.04583333333333333</v>
      </c>
      <c r="X33" s="89">
        <v>0.2993055555555554</v>
      </c>
      <c r="Y33" s="89">
        <v>0.35972222222222205</v>
      </c>
      <c r="Z33" s="89">
        <v>0.47638888888888875</v>
      </c>
      <c r="AA33" s="89">
        <v>0.6222222222222221</v>
      </c>
      <c r="AB33" s="89">
        <v>0.6881944444444442</v>
      </c>
      <c r="AC33" s="89">
        <v>0.7333333333333332</v>
      </c>
      <c r="AD33" s="89">
        <v>0.7979166666666665</v>
      </c>
      <c r="AE33" s="103" t="s">
        <v>241</v>
      </c>
    </row>
    <row r="34" spans="1:31" ht="10.5">
      <c r="A34" s="86" t="s">
        <v>198</v>
      </c>
      <c r="B34" s="81" t="s">
        <v>31</v>
      </c>
      <c r="C34" s="87">
        <v>1.8</v>
      </c>
      <c r="D34" s="87">
        <v>1.8</v>
      </c>
      <c r="E34" s="88">
        <v>41.59999999999999</v>
      </c>
      <c r="F34" s="89">
        <v>0.001388888888888889</v>
      </c>
      <c r="G34" s="89">
        <v>0.04583333333333333</v>
      </c>
      <c r="H34" s="89">
        <v>0.22638888888888872</v>
      </c>
      <c r="I34" s="89">
        <v>0.28541666666666654</v>
      </c>
      <c r="J34" s="89">
        <v>0.3881944444444443</v>
      </c>
      <c r="K34" s="89">
        <v>0.5402777777777776</v>
      </c>
      <c r="L34" s="89">
        <v>0.604861111111111</v>
      </c>
      <c r="M34" s="89">
        <v>0.6499999999999998</v>
      </c>
      <c r="N34" s="89">
        <v>0.7194444444444443</v>
      </c>
      <c r="O34" s="103" t="s">
        <v>241</v>
      </c>
      <c r="P34" s="91" t="s">
        <v>241</v>
      </c>
      <c r="Q34" s="80"/>
      <c r="R34" s="86" t="s">
        <v>225</v>
      </c>
      <c r="S34" s="81" t="s">
        <v>31</v>
      </c>
      <c r="T34" s="87">
        <v>1.7</v>
      </c>
      <c r="U34" s="88">
        <v>41.60000000000001</v>
      </c>
      <c r="V34" s="89">
        <v>0.001388888888888889</v>
      </c>
      <c r="W34" s="89">
        <v>0.04722222222222222</v>
      </c>
      <c r="X34" s="89">
        <v>0.30069444444444426</v>
      </c>
      <c r="Y34" s="89">
        <v>0.36111111111111094</v>
      </c>
      <c r="Z34" s="89">
        <v>0.47777777777777763</v>
      </c>
      <c r="AA34" s="89">
        <v>0.623611111111111</v>
      </c>
      <c r="AB34" s="89">
        <v>0.6895833333333331</v>
      </c>
      <c r="AC34" s="89">
        <v>0.734722222222222</v>
      </c>
      <c r="AD34" s="89">
        <v>0.7993055555555554</v>
      </c>
      <c r="AE34" s="103" t="s">
        <v>241</v>
      </c>
    </row>
    <row r="35" spans="1:31" ht="10.5">
      <c r="A35" s="86" t="s">
        <v>221</v>
      </c>
      <c r="B35" s="81" t="s">
        <v>32</v>
      </c>
      <c r="C35" s="87">
        <v>3.7</v>
      </c>
      <c r="D35" s="87">
        <v>3.7</v>
      </c>
      <c r="E35" s="88">
        <v>45.29999999999999</v>
      </c>
      <c r="F35" s="89">
        <v>0.003472222222222222</v>
      </c>
      <c r="G35" s="89">
        <v>0.049305555555555554</v>
      </c>
      <c r="H35" s="89">
        <v>0.22986111111111093</v>
      </c>
      <c r="I35" s="89">
        <v>0.28888888888888875</v>
      </c>
      <c r="J35" s="89">
        <v>0.3916666666666665</v>
      </c>
      <c r="K35" s="89">
        <v>0.5437499999999998</v>
      </c>
      <c r="L35" s="89">
        <v>0.6083333333333332</v>
      </c>
      <c r="M35" s="89">
        <v>0.653472222222222</v>
      </c>
      <c r="N35" s="89">
        <v>0.7229166666666665</v>
      </c>
      <c r="O35" s="103">
        <v>44.400000000000006</v>
      </c>
      <c r="P35" s="91">
        <v>44.400000000000006</v>
      </c>
      <c r="Q35" s="80"/>
      <c r="R35" s="86" t="s">
        <v>264</v>
      </c>
      <c r="S35" s="81" t="s">
        <v>40</v>
      </c>
      <c r="T35" s="87">
        <v>0.8</v>
      </c>
      <c r="U35" s="88">
        <v>42.400000000000006</v>
      </c>
      <c r="V35" s="89">
        <v>0.001388888888888889</v>
      </c>
      <c r="W35" s="89">
        <v>0.04861111111111111</v>
      </c>
      <c r="X35" s="89">
        <v>0.30208333333333315</v>
      </c>
      <c r="Y35" s="89">
        <v>0.3624999999999998</v>
      </c>
      <c r="Z35" s="89">
        <v>0.4791666666666665</v>
      </c>
      <c r="AA35" s="89">
        <v>0.6249999999999999</v>
      </c>
      <c r="AB35" s="89">
        <v>0.690972222222222</v>
      </c>
      <c r="AC35" s="89">
        <v>0.7361111111111109</v>
      </c>
      <c r="AD35" s="89">
        <v>0.8006944444444443</v>
      </c>
      <c r="AE35" s="103" t="s">
        <v>241</v>
      </c>
    </row>
    <row r="36" spans="1:31" ht="10.5">
      <c r="A36" s="104" t="s">
        <v>250</v>
      </c>
      <c r="B36" s="81" t="s">
        <v>31</v>
      </c>
      <c r="C36" s="87">
        <v>2.1</v>
      </c>
      <c r="D36" s="87">
        <v>2.1</v>
      </c>
      <c r="E36" s="88">
        <v>47.39999999999999</v>
      </c>
      <c r="F36" s="89">
        <v>0.0020833333333333333</v>
      </c>
      <c r="G36" s="89">
        <v>0.05138888888888889</v>
      </c>
      <c r="H36" s="89">
        <v>0.23194444444444426</v>
      </c>
      <c r="I36" s="89">
        <v>0.2909722222222221</v>
      </c>
      <c r="J36" s="89">
        <v>0.3937499999999998</v>
      </c>
      <c r="K36" s="89">
        <v>0.5458333333333332</v>
      </c>
      <c r="L36" s="89">
        <v>0.6104166666666665</v>
      </c>
      <c r="M36" s="89">
        <v>0.6555555555555553</v>
      </c>
      <c r="N36" s="89">
        <v>0.7249999999999999</v>
      </c>
      <c r="O36" s="103" t="s">
        <v>241</v>
      </c>
      <c r="P36" s="91" t="s">
        <v>241</v>
      </c>
      <c r="Q36" s="80"/>
      <c r="R36" s="86" t="s">
        <v>265</v>
      </c>
      <c r="S36" s="81" t="s">
        <v>40</v>
      </c>
      <c r="T36" s="87">
        <v>1.2</v>
      </c>
      <c r="U36" s="88">
        <v>43.60000000000001</v>
      </c>
      <c r="V36" s="89">
        <v>0.001388888888888889</v>
      </c>
      <c r="W36" s="89">
        <v>0.05</v>
      </c>
      <c r="X36" s="89">
        <v>0.30347222222222203</v>
      </c>
      <c r="Y36" s="89">
        <v>0.3638888888888887</v>
      </c>
      <c r="Z36" s="89">
        <v>0.4805555555555554</v>
      </c>
      <c r="AA36" s="89">
        <v>0.6263888888888888</v>
      </c>
      <c r="AB36" s="89">
        <v>0.6923611111111109</v>
      </c>
      <c r="AC36" s="89">
        <v>0.7374999999999998</v>
      </c>
      <c r="AD36" s="89">
        <v>0.8020833333333331</v>
      </c>
      <c r="AE36" s="103" t="s">
        <v>241</v>
      </c>
    </row>
    <row r="37" spans="1:31" ht="10.5">
      <c r="A37" s="86" t="s">
        <v>251</v>
      </c>
      <c r="B37" s="81" t="s">
        <v>31</v>
      </c>
      <c r="C37" s="87">
        <v>1.9</v>
      </c>
      <c r="D37" s="87">
        <v>1.9</v>
      </c>
      <c r="E37" s="88">
        <v>49.29999999999999</v>
      </c>
      <c r="F37" s="89">
        <v>0.0020833333333333333</v>
      </c>
      <c r="G37" s="89">
        <v>0.05347222222222222</v>
      </c>
      <c r="H37" s="89">
        <v>0.23402777777777758</v>
      </c>
      <c r="I37" s="89">
        <v>0.2930555555555554</v>
      </c>
      <c r="J37" s="89">
        <v>0.39583333333333315</v>
      </c>
      <c r="K37" s="89">
        <v>0.5479166666666665</v>
      </c>
      <c r="L37" s="89">
        <v>0.6124999999999998</v>
      </c>
      <c r="M37" s="89">
        <v>0.6576388888888887</v>
      </c>
      <c r="N37" s="89">
        <v>0.7270833333333332</v>
      </c>
      <c r="O37" s="103" t="s">
        <v>241</v>
      </c>
      <c r="P37" s="91" t="s">
        <v>241</v>
      </c>
      <c r="Q37" s="80"/>
      <c r="R37" s="86" t="s">
        <v>266</v>
      </c>
      <c r="S37" s="81" t="s">
        <v>40</v>
      </c>
      <c r="T37" s="87">
        <v>2.2</v>
      </c>
      <c r="U37" s="88">
        <v>45.80000000000001</v>
      </c>
      <c r="V37" s="89">
        <v>0.0020833333333333333</v>
      </c>
      <c r="W37" s="89">
        <v>0.052083333333333336</v>
      </c>
      <c r="X37" s="89">
        <v>0.30555555555555536</v>
      </c>
      <c r="Y37" s="89">
        <v>0.36597222222222203</v>
      </c>
      <c r="Z37" s="89">
        <v>0.48263888888888873</v>
      </c>
      <c r="AA37" s="89">
        <v>0.6284722222222221</v>
      </c>
      <c r="AB37" s="89">
        <v>0.6944444444444442</v>
      </c>
      <c r="AC37" s="89">
        <v>0.7395833333333331</v>
      </c>
      <c r="AD37" s="89">
        <v>0.8041666666666665</v>
      </c>
      <c r="AE37" s="103" t="s">
        <v>241</v>
      </c>
    </row>
    <row r="38" spans="1:31" ht="10.5">
      <c r="A38" s="86" t="s">
        <v>252</v>
      </c>
      <c r="B38" s="81" t="s">
        <v>32</v>
      </c>
      <c r="C38" s="87">
        <v>0.9</v>
      </c>
      <c r="D38" s="87">
        <v>0.9</v>
      </c>
      <c r="E38" s="88">
        <v>50.19999999999999</v>
      </c>
      <c r="F38" s="89">
        <v>0.001388888888888889</v>
      </c>
      <c r="G38" s="89">
        <v>0.05486111111111111</v>
      </c>
      <c r="H38" s="89">
        <v>0.23541666666666647</v>
      </c>
      <c r="I38" s="89">
        <v>0.2944444444444443</v>
      </c>
      <c r="J38" s="89">
        <v>0.39722222222222203</v>
      </c>
      <c r="K38" s="89">
        <v>0.5493055555555554</v>
      </c>
      <c r="L38" s="89">
        <v>0.6138888888888887</v>
      </c>
      <c r="M38" s="89">
        <v>0.6590277777777775</v>
      </c>
      <c r="N38" s="89">
        <v>0.7284722222222221</v>
      </c>
      <c r="O38" s="103" t="s">
        <v>241</v>
      </c>
      <c r="P38" s="91" t="s">
        <v>241</v>
      </c>
      <c r="Q38" s="80"/>
      <c r="R38" s="86" t="s">
        <v>267</v>
      </c>
      <c r="S38" s="81" t="s">
        <v>40</v>
      </c>
      <c r="T38" s="87">
        <v>0.9</v>
      </c>
      <c r="U38" s="88">
        <v>46.70000000000001</v>
      </c>
      <c r="V38" s="89">
        <v>0.001388888888888889</v>
      </c>
      <c r="W38" s="89">
        <v>0.05347222222222223</v>
      </c>
      <c r="X38" s="89">
        <v>0.30694444444444424</v>
      </c>
      <c r="Y38" s="89">
        <v>0.3673611111111109</v>
      </c>
      <c r="Z38" s="89">
        <v>0.4840277777777776</v>
      </c>
      <c r="AA38" s="89">
        <v>0.629861111111111</v>
      </c>
      <c r="AB38" s="89">
        <v>0.6958333333333331</v>
      </c>
      <c r="AC38" s="89">
        <v>0.740972222222222</v>
      </c>
      <c r="AD38" s="89">
        <v>0.8055555555555554</v>
      </c>
      <c r="AE38" s="103" t="s">
        <v>241</v>
      </c>
    </row>
    <row r="39" spans="1:31" ht="10.5">
      <c r="A39" s="86" t="s">
        <v>253</v>
      </c>
      <c r="B39" s="81" t="s">
        <v>32</v>
      </c>
      <c r="C39" s="87">
        <v>1.4</v>
      </c>
      <c r="D39" s="87">
        <v>1.4</v>
      </c>
      <c r="E39" s="88">
        <v>51.59999999999999</v>
      </c>
      <c r="F39" s="89">
        <v>0.0020833333333333333</v>
      </c>
      <c r="G39" s="89">
        <v>0.05694444444444444</v>
      </c>
      <c r="H39" s="89">
        <v>0.2374999999999998</v>
      </c>
      <c r="I39" s="89">
        <v>0.2965277777777776</v>
      </c>
      <c r="J39" s="89">
        <v>0.39930555555555536</v>
      </c>
      <c r="K39" s="89">
        <v>0.5513888888888887</v>
      </c>
      <c r="L39" s="89">
        <v>0.615972222222222</v>
      </c>
      <c r="M39" s="89">
        <v>0.6611111111111109</v>
      </c>
      <c r="N39" s="89">
        <v>0.7305555555555554</v>
      </c>
      <c r="O39" s="103" t="s">
        <v>241</v>
      </c>
      <c r="P39" s="91" t="s">
        <v>241</v>
      </c>
      <c r="Q39" s="80"/>
      <c r="R39" s="86" t="s">
        <v>268</v>
      </c>
      <c r="S39" s="81" t="s">
        <v>40</v>
      </c>
      <c r="T39" s="87">
        <v>1.7</v>
      </c>
      <c r="U39" s="88">
        <v>48.40000000000001</v>
      </c>
      <c r="V39" s="89">
        <v>0.0020833333333333333</v>
      </c>
      <c r="W39" s="89">
        <v>0.05555555555555556</v>
      </c>
      <c r="X39" s="89">
        <v>0.30902777777777757</v>
      </c>
      <c r="Y39" s="89">
        <v>0.36944444444444424</v>
      </c>
      <c r="Z39" s="89">
        <v>0.48611111111111094</v>
      </c>
      <c r="AA39" s="89">
        <v>0.6319444444444443</v>
      </c>
      <c r="AB39" s="89">
        <v>0.6979166666666664</v>
      </c>
      <c r="AC39" s="89">
        <v>0.7430555555555554</v>
      </c>
      <c r="AD39" s="89">
        <v>0.8076388888888887</v>
      </c>
      <c r="AE39" s="103" t="s">
        <v>241</v>
      </c>
    </row>
    <row r="40" spans="1:31" ht="10.5">
      <c r="A40" s="86" t="s">
        <v>254</v>
      </c>
      <c r="B40" s="81" t="s">
        <v>31</v>
      </c>
      <c r="C40" s="87">
        <v>0.5</v>
      </c>
      <c r="D40" s="92">
        <v>0</v>
      </c>
      <c r="E40" s="88">
        <v>52.09999999999999</v>
      </c>
      <c r="F40" s="89">
        <v>0.001388888888888889</v>
      </c>
      <c r="G40" s="89">
        <v>0.058333333333333334</v>
      </c>
      <c r="H40" s="89">
        <v>0.23888888888888868</v>
      </c>
      <c r="I40" s="105" t="s">
        <v>241</v>
      </c>
      <c r="J40" s="89">
        <v>0.40069444444444424</v>
      </c>
      <c r="K40" s="89">
        <v>0.5527777777777776</v>
      </c>
      <c r="L40" s="89">
        <v>0.6173611111111109</v>
      </c>
      <c r="M40" s="89">
        <v>0.6624999999999998</v>
      </c>
      <c r="N40" s="89">
        <v>0.7319444444444443</v>
      </c>
      <c r="O40" s="103" t="s">
        <v>241</v>
      </c>
      <c r="P40" s="91" t="s">
        <v>241</v>
      </c>
      <c r="Q40" s="80"/>
      <c r="R40" s="86" t="s">
        <v>269</v>
      </c>
      <c r="S40" s="81" t="s">
        <v>40</v>
      </c>
      <c r="T40" s="87">
        <v>1.7</v>
      </c>
      <c r="U40" s="88">
        <v>50.100000000000016</v>
      </c>
      <c r="V40" s="89">
        <v>0.0020833333333333333</v>
      </c>
      <c r="W40" s="89">
        <v>0.05763888888888889</v>
      </c>
      <c r="X40" s="89">
        <v>0.3111111111111109</v>
      </c>
      <c r="Y40" s="89">
        <v>0.37152777777777757</v>
      </c>
      <c r="Z40" s="89">
        <v>0.48819444444444426</v>
      </c>
      <c r="AA40" s="89">
        <v>0.6340277777777776</v>
      </c>
      <c r="AB40" s="89">
        <v>0.6999999999999997</v>
      </c>
      <c r="AC40" s="89">
        <v>0.7451388888888887</v>
      </c>
      <c r="AD40" s="89">
        <v>0.809722222222222</v>
      </c>
      <c r="AE40" s="103" t="s">
        <v>241</v>
      </c>
    </row>
    <row r="41" spans="1:31" ht="10.5">
      <c r="A41" s="86" t="s">
        <v>255</v>
      </c>
      <c r="B41" s="81" t="s">
        <v>31</v>
      </c>
      <c r="C41" s="87">
        <v>2</v>
      </c>
      <c r="D41" s="92">
        <v>0</v>
      </c>
      <c r="E41" s="88">
        <v>54.09999999999999</v>
      </c>
      <c r="F41" s="89">
        <v>0.002777777777777778</v>
      </c>
      <c r="G41" s="89">
        <v>0.06111111111111111</v>
      </c>
      <c r="H41" s="89">
        <v>0.24166666666666645</v>
      </c>
      <c r="I41" s="105" t="s">
        <v>241</v>
      </c>
      <c r="J41" s="89">
        <v>0.403472222222222</v>
      </c>
      <c r="K41" s="89">
        <v>0.5555555555555554</v>
      </c>
      <c r="L41" s="89">
        <v>0.6201388888888887</v>
      </c>
      <c r="M41" s="89">
        <v>0.6652777777777775</v>
      </c>
      <c r="N41" s="105" t="s">
        <v>241</v>
      </c>
      <c r="O41" s="103" t="s">
        <v>241</v>
      </c>
      <c r="P41" s="91" t="s">
        <v>241</v>
      </c>
      <c r="Q41" s="80"/>
      <c r="R41" s="86" t="s">
        <v>226</v>
      </c>
      <c r="S41" s="81" t="s">
        <v>202</v>
      </c>
      <c r="T41" s="87">
        <v>3.2</v>
      </c>
      <c r="U41" s="88">
        <v>53.30000000000002</v>
      </c>
      <c r="V41" s="89">
        <v>0.003472222222222222</v>
      </c>
      <c r="W41" s="89">
        <v>0.061111111111111116</v>
      </c>
      <c r="X41" s="89">
        <v>0.3145833333333331</v>
      </c>
      <c r="Y41" s="89">
        <v>0.3749999999999998</v>
      </c>
      <c r="Z41" s="89">
        <v>0.4916666666666665</v>
      </c>
      <c r="AA41" s="89">
        <v>0.6374999999999998</v>
      </c>
      <c r="AB41" s="89">
        <v>0.7034722222222219</v>
      </c>
      <c r="AC41" s="89">
        <v>0.7486111111111109</v>
      </c>
      <c r="AD41" s="89">
        <v>0.8131944444444442</v>
      </c>
      <c r="AE41" s="103">
        <v>38.400000000000006</v>
      </c>
    </row>
    <row r="42" spans="1:31" ht="10.5">
      <c r="A42" s="86" t="s">
        <v>256</v>
      </c>
      <c r="B42" s="81" t="s">
        <v>31</v>
      </c>
      <c r="C42" s="87">
        <v>0.6</v>
      </c>
      <c r="D42" s="87">
        <v>3.1</v>
      </c>
      <c r="E42" s="88">
        <v>54.69999999999999</v>
      </c>
      <c r="F42" s="89">
        <v>0.001388888888888889</v>
      </c>
      <c r="G42" s="89">
        <v>0.0625</v>
      </c>
      <c r="H42" s="89">
        <v>0.24305555555555533</v>
      </c>
      <c r="I42" s="89">
        <v>0.30208333333333315</v>
      </c>
      <c r="J42" s="89">
        <v>0.4048611111111109</v>
      </c>
      <c r="K42" s="89">
        <v>0.5569444444444442</v>
      </c>
      <c r="L42" s="89">
        <v>0.6215277777777776</v>
      </c>
      <c r="M42" s="89">
        <v>0.6666666666666664</v>
      </c>
      <c r="N42" s="89">
        <v>0.7361111111111109</v>
      </c>
      <c r="O42" s="103" t="s">
        <v>241</v>
      </c>
      <c r="P42" s="91">
        <v>23.25</v>
      </c>
      <c r="Q42" s="80"/>
      <c r="R42" s="86" t="s">
        <v>227</v>
      </c>
      <c r="S42" s="81" t="s">
        <v>202</v>
      </c>
      <c r="T42" s="87">
        <v>1.3</v>
      </c>
      <c r="U42" s="88">
        <v>54.600000000000016</v>
      </c>
      <c r="V42" s="89">
        <v>0.0020833333333333333</v>
      </c>
      <c r="W42" s="89">
        <v>0.06319444444444446</v>
      </c>
      <c r="X42" s="89">
        <v>0.31666666666666643</v>
      </c>
      <c r="Y42" s="89">
        <v>0.3770833333333331</v>
      </c>
      <c r="Z42" s="89">
        <v>0.4937499999999998</v>
      </c>
      <c r="AA42" s="89">
        <v>0.6395833333333332</v>
      </c>
      <c r="AB42" s="89">
        <v>0.7055555555555553</v>
      </c>
      <c r="AC42" s="89">
        <v>0.7506944444444442</v>
      </c>
      <c r="AD42" s="89">
        <v>0.8152777777777775</v>
      </c>
      <c r="AE42" s="103" t="s">
        <v>241</v>
      </c>
    </row>
    <row r="43" spans="1:31" ht="10.5">
      <c r="A43" s="86" t="s">
        <v>257</v>
      </c>
      <c r="B43" s="81" t="s">
        <v>31</v>
      </c>
      <c r="C43" s="87">
        <v>1.5</v>
      </c>
      <c r="D43" s="87">
        <v>1.5</v>
      </c>
      <c r="E43" s="88">
        <v>56.19999999999999</v>
      </c>
      <c r="F43" s="89">
        <v>0.0020833333333333333</v>
      </c>
      <c r="G43" s="89">
        <v>0.06458333333333334</v>
      </c>
      <c r="H43" s="89">
        <v>0.24513888888888866</v>
      </c>
      <c r="I43" s="105" t="s">
        <v>241</v>
      </c>
      <c r="J43" s="89">
        <v>0.4069444444444442</v>
      </c>
      <c r="K43" s="89">
        <v>0.5590277777777776</v>
      </c>
      <c r="L43" s="89">
        <v>0.6236111111111109</v>
      </c>
      <c r="M43" s="89">
        <v>0.6687499999999997</v>
      </c>
      <c r="N43" s="89">
        <v>0.7381944444444443</v>
      </c>
      <c r="O43" s="103" t="s">
        <v>241</v>
      </c>
      <c r="P43" s="91" t="s">
        <v>241</v>
      </c>
      <c r="Q43" s="80"/>
      <c r="R43" s="86" t="s">
        <v>231</v>
      </c>
      <c r="S43" s="81" t="s">
        <v>202</v>
      </c>
      <c r="T43" s="87">
        <v>0.5</v>
      </c>
      <c r="U43" s="88">
        <v>55.100000000000016</v>
      </c>
      <c r="V43" s="89">
        <v>0.0006944444444444445</v>
      </c>
      <c r="W43" s="89">
        <v>0.0638888888888889</v>
      </c>
      <c r="X43" s="89">
        <v>0.31736111111111087</v>
      </c>
      <c r="Y43" s="89">
        <v>0.37777777777777755</v>
      </c>
      <c r="Z43" s="89">
        <v>0.49444444444444424</v>
      </c>
      <c r="AA43" s="89">
        <v>0.6402777777777776</v>
      </c>
      <c r="AB43" s="89">
        <v>0.7062499999999997</v>
      </c>
      <c r="AC43" s="89">
        <v>0.7513888888888887</v>
      </c>
      <c r="AD43" s="89">
        <v>0.815972222222222</v>
      </c>
      <c r="AE43" s="103" t="s">
        <v>241</v>
      </c>
    </row>
    <row r="44" spans="1:31" ht="10.5">
      <c r="A44" s="80"/>
      <c r="B44" s="93"/>
      <c r="C44" s="94"/>
      <c r="D44" s="94"/>
      <c r="E44" s="95"/>
      <c r="F44" s="96"/>
      <c r="G44" s="96"/>
      <c r="H44" s="96"/>
      <c r="I44" s="96"/>
      <c r="J44" s="96"/>
      <c r="K44" s="96"/>
      <c r="L44" s="96"/>
      <c r="M44" s="96"/>
      <c r="N44" s="96"/>
      <c r="O44" s="97"/>
      <c r="P44" s="97"/>
      <c r="Q44" s="80"/>
      <c r="R44" s="86" t="s">
        <v>272</v>
      </c>
      <c r="S44" s="81" t="s">
        <v>202</v>
      </c>
      <c r="T44" s="87">
        <v>0.3</v>
      </c>
      <c r="U44" s="88">
        <v>55.40000000000001</v>
      </c>
      <c r="V44" s="89">
        <v>0.0006944444444444445</v>
      </c>
      <c r="W44" s="89">
        <v>0.06458333333333334</v>
      </c>
      <c r="X44" s="89">
        <v>0.3180555555555553</v>
      </c>
      <c r="Y44" s="89">
        <v>0.378472222222222</v>
      </c>
      <c r="Z44" s="89">
        <v>0.4951388888888887</v>
      </c>
      <c r="AA44" s="89">
        <v>0.640972222222222</v>
      </c>
      <c r="AB44" s="89">
        <v>0.7069444444444442</v>
      </c>
      <c r="AC44" s="89">
        <v>0.7520833333333331</v>
      </c>
      <c r="AD44" s="89">
        <v>0.8166666666666664</v>
      </c>
      <c r="AE44" s="103" t="s">
        <v>241</v>
      </c>
    </row>
    <row r="45" spans="1:31" ht="10.5">
      <c r="A45" s="80"/>
      <c r="B45" s="93"/>
      <c r="C45" s="94"/>
      <c r="D45" s="94"/>
      <c r="E45" s="95"/>
      <c r="F45" s="96"/>
      <c r="G45" s="96"/>
      <c r="H45" s="96"/>
      <c r="I45" s="96"/>
      <c r="J45" s="96"/>
      <c r="K45" s="96"/>
      <c r="L45" s="96"/>
      <c r="M45" s="96"/>
      <c r="N45" s="96"/>
      <c r="O45" s="97"/>
      <c r="P45" s="97"/>
      <c r="Q45" s="80"/>
      <c r="R45" s="86" t="s">
        <v>216</v>
      </c>
      <c r="S45" s="81" t="s">
        <v>258</v>
      </c>
      <c r="T45" s="87">
        <v>0.8</v>
      </c>
      <c r="U45" s="88">
        <v>56.20000000000001</v>
      </c>
      <c r="V45" s="89">
        <v>0.001388888888888889</v>
      </c>
      <c r="W45" s="89">
        <v>0.06597222222222222</v>
      </c>
      <c r="X45" s="89">
        <v>0.3194444444444442</v>
      </c>
      <c r="Y45" s="89">
        <v>0.37986111111111087</v>
      </c>
      <c r="Z45" s="89">
        <v>0.49652777777777757</v>
      </c>
      <c r="AA45" s="89">
        <v>0.6423611111111109</v>
      </c>
      <c r="AB45" s="89">
        <v>0.708333333333333</v>
      </c>
      <c r="AC45" s="89">
        <v>0.753472222222222</v>
      </c>
      <c r="AD45" s="89">
        <v>0.8180555555555553</v>
      </c>
      <c r="AE45" s="103" t="s">
        <v>241</v>
      </c>
    </row>
    <row r="46" spans="1:9" ht="10.5">
      <c r="A46" s="78" t="s">
        <v>34</v>
      </c>
      <c r="I46" s="78">
        <v>3.1</v>
      </c>
    </row>
    <row r="48" ht="10.5">
      <c r="A48" s="78" t="s">
        <v>0</v>
      </c>
    </row>
    <row r="49" spans="1:14" ht="10.5">
      <c r="A49" s="78" t="s">
        <v>90</v>
      </c>
      <c r="H49" s="98"/>
      <c r="I49" s="98"/>
      <c r="J49" s="98"/>
      <c r="K49" s="98"/>
      <c r="L49" s="98"/>
      <c r="M49" s="98"/>
      <c r="N49" s="98"/>
    </row>
    <row r="50" spans="1:14" ht="10.5">
      <c r="A50" s="78" t="s">
        <v>240</v>
      </c>
      <c r="H50" s="98"/>
      <c r="I50" s="98"/>
      <c r="J50" s="98"/>
      <c r="K50" s="98"/>
      <c r="L50" s="98"/>
      <c r="M50" s="98"/>
      <c r="N50" s="98"/>
    </row>
    <row r="51" spans="1:17" ht="10.5">
      <c r="A51" s="78" t="s">
        <v>270</v>
      </c>
      <c r="E51" s="99"/>
      <c r="F51" s="99"/>
      <c r="Q51" s="80"/>
    </row>
    <row r="52" spans="1:17" ht="10.5">
      <c r="A52" s="336" t="s">
        <v>271</v>
      </c>
      <c r="B52" s="336"/>
      <c r="C52" s="336"/>
      <c r="D52" s="336"/>
      <c r="E52" s="336"/>
      <c r="F52" s="336"/>
      <c r="G52" s="336"/>
      <c r="H52" s="336"/>
      <c r="I52" s="336"/>
      <c r="J52" s="336"/>
      <c r="K52" s="336"/>
      <c r="L52" s="336"/>
      <c r="M52" s="336"/>
      <c r="Q52" s="80"/>
    </row>
    <row r="53" ht="5.25" customHeight="1">
      <c r="Q53" s="80"/>
    </row>
  </sheetData>
  <sheetProtection/>
  <mergeCells count="17">
    <mergeCell ref="B2:J2"/>
    <mergeCell ref="C4:E4"/>
    <mergeCell ref="B6:B8"/>
    <mergeCell ref="C6:C8"/>
    <mergeCell ref="D6:D8"/>
    <mergeCell ref="E6:E8"/>
    <mergeCell ref="F6:F8"/>
    <mergeCell ref="G6:G8"/>
    <mergeCell ref="W6:W8"/>
    <mergeCell ref="AE6:AE8"/>
    <mergeCell ref="A52:M52"/>
    <mergeCell ref="O6:O8"/>
    <mergeCell ref="P6:P8"/>
    <mergeCell ref="S6:S8"/>
    <mergeCell ref="T6:T8"/>
    <mergeCell ref="U6:U8"/>
    <mergeCell ref="V6:V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3"/>
  <sheetViews>
    <sheetView zoomScalePageLayoutView="0" workbookViewId="0" topLeftCell="K1">
      <selection activeCell="K6" sqref="A1:IV16384"/>
    </sheetView>
  </sheetViews>
  <sheetFormatPr defaultColWidth="9.140625" defaultRowHeight="12.75"/>
  <cols>
    <col min="1" max="1" width="44.421875" style="78" customWidth="1"/>
    <col min="2" max="2" width="6.00390625" style="79" customWidth="1"/>
    <col min="3" max="5" width="5.7109375" style="78" customWidth="1"/>
    <col min="6" max="6" width="6.00390625" style="78" customWidth="1"/>
    <col min="7" max="15" width="5.57421875" style="78" customWidth="1"/>
    <col min="16" max="16" width="5.7109375" style="79" customWidth="1"/>
    <col min="17" max="17" width="5.7109375" style="79" hidden="1" customWidth="1"/>
    <col min="18" max="18" width="0.9921875" style="78" customWidth="1"/>
    <col min="19" max="19" width="43.57421875" style="78" customWidth="1"/>
    <col min="20" max="20" width="4.8515625" style="78" customWidth="1"/>
    <col min="21" max="21" width="6.421875" style="78" customWidth="1"/>
    <col min="22" max="22" width="6.8515625" style="78" customWidth="1"/>
    <col min="23" max="24" width="6.421875" style="78" customWidth="1"/>
    <col min="25" max="25" width="7.00390625" style="78" customWidth="1"/>
    <col min="26" max="26" width="6.421875" style="78" customWidth="1"/>
    <col min="27" max="35" width="6.00390625" style="78" customWidth="1"/>
    <col min="36" max="36" width="5.140625" style="78" customWidth="1"/>
    <col min="37" max="37" width="5.57421875" style="78" customWidth="1"/>
    <col min="38" max="16384" width="9.140625" style="78" customWidth="1"/>
  </cols>
  <sheetData>
    <row r="1" spans="1:18" s="100" customFormat="1" ht="10.5">
      <c r="A1" s="100" t="s">
        <v>14</v>
      </c>
      <c r="B1" s="101"/>
      <c r="P1" s="101"/>
      <c r="Q1" s="101"/>
      <c r="R1" s="102"/>
    </row>
    <row r="2" spans="1:18" s="100" customFormat="1" ht="10.5">
      <c r="A2" s="100" t="s">
        <v>89</v>
      </c>
      <c r="B2" s="342" t="s">
        <v>205</v>
      </c>
      <c r="C2" s="342"/>
      <c r="D2" s="342"/>
      <c r="E2" s="342"/>
      <c r="F2" s="342"/>
      <c r="G2" s="342"/>
      <c r="H2" s="342"/>
      <c r="I2" s="342"/>
      <c r="J2" s="342"/>
      <c r="K2" s="109"/>
      <c r="L2" s="101"/>
      <c r="R2" s="102"/>
    </row>
    <row r="3" spans="1:18" s="100" customFormat="1" ht="10.5">
      <c r="A3" s="100" t="s">
        <v>15</v>
      </c>
      <c r="B3" s="100" t="s">
        <v>17</v>
      </c>
      <c r="C3" s="100" t="s">
        <v>201</v>
      </c>
      <c r="P3" s="101"/>
      <c r="Q3" s="101"/>
      <c r="R3" s="102"/>
    </row>
    <row r="4" spans="1:31" s="100" customFormat="1" ht="10.5">
      <c r="A4" s="100" t="s">
        <v>16</v>
      </c>
      <c r="C4" s="342" t="s">
        <v>273</v>
      </c>
      <c r="D4" s="342"/>
      <c r="P4" s="101"/>
      <c r="Q4" s="101"/>
      <c r="R4" s="102"/>
      <c r="AE4" s="251">
        <v>0.49374999999999997</v>
      </c>
    </row>
    <row r="5" ht="10.5">
      <c r="R5" s="80"/>
    </row>
    <row r="6" spans="1:37" s="79" customFormat="1" ht="9" customHeight="1">
      <c r="A6" s="58" t="s">
        <v>19</v>
      </c>
      <c r="B6" s="343" t="s">
        <v>33</v>
      </c>
      <c r="C6" s="343" t="s">
        <v>207</v>
      </c>
      <c r="D6" s="343" t="s">
        <v>21</v>
      </c>
      <c r="E6" s="343" t="s">
        <v>22</v>
      </c>
      <c r="F6" s="343" t="s">
        <v>23</v>
      </c>
      <c r="G6" s="244" t="s">
        <v>1</v>
      </c>
      <c r="H6" s="244" t="s">
        <v>310</v>
      </c>
      <c r="I6" s="244" t="s">
        <v>310</v>
      </c>
      <c r="J6" s="244" t="s">
        <v>310</v>
      </c>
      <c r="K6" s="244" t="s">
        <v>310</v>
      </c>
      <c r="L6" s="244" t="s">
        <v>310</v>
      </c>
      <c r="M6" s="244" t="s">
        <v>310</v>
      </c>
      <c r="N6" s="244" t="s">
        <v>1</v>
      </c>
      <c r="O6" s="244" t="s">
        <v>1</v>
      </c>
      <c r="P6" s="343" t="s">
        <v>217</v>
      </c>
      <c r="Q6" s="337" t="s">
        <v>210</v>
      </c>
      <c r="R6" s="93"/>
      <c r="S6" s="81" t="s">
        <v>19</v>
      </c>
      <c r="T6" s="338" t="s">
        <v>33</v>
      </c>
      <c r="U6" s="338" t="s">
        <v>207</v>
      </c>
      <c r="V6" s="338" t="s">
        <v>275</v>
      </c>
      <c r="W6" s="338" t="s">
        <v>21</v>
      </c>
      <c r="X6" s="338" t="s">
        <v>22</v>
      </c>
      <c r="Y6" s="338" t="s">
        <v>274</v>
      </c>
      <c r="Z6" s="338" t="s">
        <v>23</v>
      </c>
      <c r="AA6" s="244" t="s">
        <v>1</v>
      </c>
      <c r="AB6" s="244" t="s">
        <v>310</v>
      </c>
      <c r="AC6" s="244" t="s">
        <v>310</v>
      </c>
      <c r="AD6" s="244" t="s">
        <v>310</v>
      </c>
      <c r="AE6" s="244" t="s">
        <v>310</v>
      </c>
      <c r="AF6" s="244" t="s">
        <v>310</v>
      </c>
      <c r="AG6" s="244" t="s">
        <v>310</v>
      </c>
      <c r="AH6" s="244" t="s">
        <v>1</v>
      </c>
      <c r="AI6" s="244" t="s">
        <v>1</v>
      </c>
      <c r="AJ6" s="338" t="s">
        <v>29</v>
      </c>
      <c r="AK6" s="338" t="s">
        <v>276</v>
      </c>
    </row>
    <row r="7" spans="1:37" ht="10.5">
      <c r="A7" s="58" t="s">
        <v>2</v>
      </c>
      <c r="B7" s="343"/>
      <c r="C7" s="343"/>
      <c r="D7" s="343"/>
      <c r="E7" s="343"/>
      <c r="F7" s="343"/>
      <c r="G7" s="106" t="s">
        <v>4</v>
      </c>
      <c r="H7" s="106" t="s">
        <v>4</v>
      </c>
      <c r="I7" s="106" t="s">
        <v>4</v>
      </c>
      <c r="J7" s="106" t="s">
        <v>4</v>
      </c>
      <c r="K7" s="106" t="s">
        <v>4</v>
      </c>
      <c r="L7" s="106" t="s">
        <v>4</v>
      </c>
      <c r="M7" s="58" t="s">
        <v>4</v>
      </c>
      <c r="N7" s="58" t="s">
        <v>4</v>
      </c>
      <c r="O7" s="58" t="s">
        <v>4</v>
      </c>
      <c r="P7" s="343"/>
      <c r="Q7" s="337"/>
      <c r="R7" s="80"/>
      <c r="S7" s="81" t="s">
        <v>2</v>
      </c>
      <c r="T7" s="339"/>
      <c r="U7" s="339"/>
      <c r="V7" s="339"/>
      <c r="W7" s="339"/>
      <c r="X7" s="339"/>
      <c r="Y7" s="339"/>
      <c r="Z7" s="339"/>
      <c r="AA7" s="58" t="s">
        <v>4</v>
      </c>
      <c r="AB7" s="58" t="s">
        <v>4</v>
      </c>
      <c r="AC7" s="58" t="s">
        <v>4</v>
      </c>
      <c r="AD7" s="58" t="s">
        <v>4</v>
      </c>
      <c r="AE7" s="58" t="s">
        <v>4</v>
      </c>
      <c r="AF7" s="58" t="s">
        <v>4</v>
      </c>
      <c r="AG7" s="58" t="s">
        <v>4</v>
      </c>
      <c r="AH7" s="58" t="s">
        <v>4</v>
      </c>
      <c r="AI7" s="58" t="s">
        <v>4</v>
      </c>
      <c r="AJ7" s="339"/>
      <c r="AK7" s="339"/>
    </row>
    <row r="8" spans="1:37" s="85" customFormat="1" ht="30" customHeight="1">
      <c r="A8" s="107" t="s">
        <v>5</v>
      </c>
      <c r="B8" s="343"/>
      <c r="C8" s="343"/>
      <c r="D8" s="343"/>
      <c r="E8" s="343"/>
      <c r="F8" s="343"/>
      <c r="G8" s="106" t="s">
        <v>208</v>
      </c>
      <c r="H8" s="106" t="s">
        <v>209</v>
      </c>
      <c r="I8" s="106" t="s">
        <v>232</v>
      </c>
      <c r="J8" s="106" t="s">
        <v>233</v>
      </c>
      <c r="K8" s="106" t="s">
        <v>212</v>
      </c>
      <c r="L8" s="106" t="s">
        <v>213</v>
      </c>
      <c r="M8" s="106" t="s">
        <v>214</v>
      </c>
      <c r="N8" s="106" t="s">
        <v>215</v>
      </c>
      <c r="O8" s="106" t="s">
        <v>234</v>
      </c>
      <c r="P8" s="343"/>
      <c r="Q8" s="337"/>
      <c r="R8" s="84"/>
      <c r="S8" s="83" t="s">
        <v>5</v>
      </c>
      <c r="T8" s="340"/>
      <c r="U8" s="340"/>
      <c r="V8" s="340"/>
      <c r="W8" s="340"/>
      <c r="X8" s="340"/>
      <c r="Y8" s="340"/>
      <c r="Z8" s="340"/>
      <c r="AA8" s="106" t="s">
        <v>235</v>
      </c>
      <c r="AB8" s="106" t="s">
        <v>236</v>
      </c>
      <c r="AC8" s="106" t="s">
        <v>237</v>
      </c>
      <c r="AD8" s="106" t="s">
        <v>238</v>
      </c>
      <c r="AE8" s="106" t="s">
        <v>239</v>
      </c>
      <c r="AF8" s="106" t="s">
        <v>283</v>
      </c>
      <c r="AG8" s="106" t="s">
        <v>284</v>
      </c>
      <c r="AH8" s="106" t="s">
        <v>311</v>
      </c>
      <c r="AI8" s="106" t="s">
        <v>312</v>
      </c>
      <c r="AJ8" s="340"/>
      <c r="AK8" s="340"/>
    </row>
    <row r="9" spans="1:37" ht="10.5">
      <c r="A9" s="86" t="s">
        <v>216</v>
      </c>
      <c r="B9" s="81" t="s">
        <v>258</v>
      </c>
      <c r="C9" s="87">
        <v>0</v>
      </c>
      <c r="D9" s="88">
        <v>0</v>
      </c>
      <c r="E9" s="89">
        <v>0</v>
      </c>
      <c r="F9" s="89">
        <v>0</v>
      </c>
      <c r="G9" s="89">
        <v>0.17361111111111113</v>
      </c>
      <c r="H9" s="89">
        <v>0.23263888888888887</v>
      </c>
      <c r="I9" s="89">
        <v>0.27569444444444446</v>
      </c>
      <c r="J9" s="89">
        <v>0.3506944444444444</v>
      </c>
      <c r="K9" s="89">
        <v>0.42083333333333334</v>
      </c>
      <c r="L9" s="90">
        <v>0.4930555555555556</v>
      </c>
      <c r="M9" s="90">
        <v>0.5576388888888889</v>
      </c>
      <c r="N9" s="90">
        <v>0.6027777777777777</v>
      </c>
      <c r="O9" s="90">
        <v>0.6722222222222222</v>
      </c>
      <c r="P9" s="103" t="s">
        <v>241</v>
      </c>
      <c r="Q9" s="91" t="s">
        <v>241</v>
      </c>
      <c r="R9" s="80"/>
      <c r="S9" s="86" t="s">
        <v>243</v>
      </c>
      <c r="T9" s="81" t="s">
        <v>31</v>
      </c>
      <c r="U9" s="87">
        <v>0</v>
      </c>
      <c r="V9" s="87">
        <v>0</v>
      </c>
      <c r="W9" s="88">
        <v>0</v>
      </c>
      <c r="X9" s="89">
        <v>0</v>
      </c>
      <c r="Y9" s="89">
        <v>0</v>
      </c>
      <c r="Z9" s="89">
        <v>0</v>
      </c>
      <c r="AA9" s="89">
        <v>0.2534722222222222</v>
      </c>
      <c r="AB9" s="89">
        <v>0.3138888888888889</v>
      </c>
      <c r="AC9" s="89">
        <v>0.3541666666666667</v>
      </c>
      <c r="AD9" s="89">
        <v>0.43333333333333335</v>
      </c>
      <c r="AE9" s="89">
        <v>0.5027777777777778</v>
      </c>
      <c r="AF9" s="89">
        <v>0.576388888888889</v>
      </c>
      <c r="AG9" s="89">
        <v>0.642361111111111</v>
      </c>
      <c r="AH9" s="89">
        <v>0.6875</v>
      </c>
      <c r="AI9" s="89">
        <v>0.7520833333333333</v>
      </c>
      <c r="AJ9" s="103" t="s">
        <v>241</v>
      </c>
      <c r="AK9" s="103" t="s">
        <v>241</v>
      </c>
    </row>
    <row r="10" spans="1:37" ht="10.5">
      <c r="A10" s="86" t="s">
        <v>230</v>
      </c>
      <c r="B10" s="81" t="s">
        <v>202</v>
      </c>
      <c r="C10" s="87">
        <v>1</v>
      </c>
      <c r="D10" s="88">
        <v>1</v>
      </c>
      <c r="E10" s="89">
        <v>0.0020833333333333333</v>
      </c>
      <c r="F10" s="89">
        <v>0.0020833333333333333</v>
      </c>
      <c r="G10" s="89">
        <f>E10+G9</f>
        <v>0.17569444444444446</v>
      </c>
      <c r="H10" s="89">
        <f>E10+H9</f>
        <v>0.2347222222222222</v>
      </c>
      <c r="I10" s="89">
        <f>E10+I9</f>
        <v>0.2777777777777778</v>
      </c>
      <c r="J10" s="89">
        <f>J9+E10</f>
        <v>0.35277777777777775</v>
      </c>
      <c r="K10" s="89">
        <f>E10+K9</f>
        <v>0.42291666666666666</v>
      </c>
      <c r="L10" s="89">
        <v>0.4951388888888889</v>
      </c>
      <c r="M10" s="89">
        <f>E10+M9</f>
        <v>0.5597222222222222</v>
      </c>
      <c r="N10" s="89">
        <v>0.6048611111111111</v>
      </c>
      <c r="O10" s="89">
        <v>0.6743055555555555</v>
      </c>
      <c r="P10" s="103" t="s">
        <v>241</v>
      </c>
      <c r="Q10" s="91" t="s">
        <v>241</v>
      </c>
      <c r="R10" s="80"/>
      <c r="S10" s="86" t="s">
        <v>242</v>
      </c>
      <c r="T10" s="81" t="s">
        <v>31</v>
      </c>
      <c r="U10" s="87">
        <v>1</v>
      </c>
      <c r="V10" s="87">
        <v>1</v>
      </c>
      <c r="W10" s="88">
        <v>1</v>
      </c>
      <c r="X10" s="89">
        <v>0.001388888888888889</v>
      </c>
      <c r="Y10" s="89">
        <v>0.001388888888888889</v>
      </c>
      <c r="Z10" s="89">
        <v>0.001388888888888889</v>
      </c>
      <c r="AA10" s="89">
        <f>SUM(AA9+X10)</f>
        <v>0.2548611111111111</v>
      </c>
      <c r="AB10" s="89">
        <f>AB9+X10</f>
        <v>0.31527777777777777</v>
      </c>
      <c r="AC10" s="89">
        <f>X10+AC9</f>
        <v>0.35555555555555557</v>
      </c>
      <c r="AD10" s="89">
        <v>0.43472222222222223</v>
      </c>
      <c r="AE10" s="89">
        <v>0.5041666666666667</v>
      </c>
      <c r="AF10" s="89">
        <v>0.5777777777777778</v>
      </c>
      <c r="AG10" s="89">
        <v>0.6437499999999999</v>
      </c>
      <c r="AH10" s="89">
        <v>0.6888888888888889</v>
      </c>
      <c r="AI10" s="89">
        <v>0.7534722222222222</v>
      </c>
      <c r="AJ10" s="103" t="s">
        <v>241</v>
      </c>
      <c r="AK10" s="103" t="s">
        <v>241</v>
      </c>
    </row>
    <row r="11" spans="1:37" ht="10.5">
      <c r="A11" s="86" t="s">
        <v>228</v>
      </c>
      <c r="B11" s="81" t="s">
        <v>202</v>
      </c>
      <c r="C11" s="87">
        <v>0.4</v>
      </c>
      <c r="D11" s="88">
        <v>1.4</v>
      </c>
      <c r="E11" s="89">
        <v>0.0006944444444444445</v>
      </c>
      <c r="F11" s="89">
        <v>0.002777777777777778</v>
      </c>
      <c r="G11" s="89">
        <f aca="true" t="shared" si="0" ref="G11:G43">E11+G10</f>
        <v>0.1763888888888889</v>
      </c>
      <c r="H11" s="89">
        <f aca="true" t="shared" si="1" ref="H11:H43">E11+H10</f>
        <v>0.23541666666666664</v>
      </c>
      <c r="I11" s="89">
        <f aca="true" t="shared" si="2" ref="I11:I43">E11+I10</f>
        <v>0.27847222222222223</v>
      </c>
      <c r="J11" s="89">
        <f aca="true" t="shared" si="3" ref="J11:J43">J10+E11</f>
        <v>0.3534722222222222</v>
      </c>
      <c r="K11" s="89">
        <f aca="true" t="shared" si="4" ref="K11:K43">E11+K10</f>
        <v>0.4236111111111111</v>
      </c>
      <c r="L11" s="89">
        <v>0.49583333333333335</v>
      </c>
      <c r="M11" s="89">
        <f aca="true" t="shared" si="5" ref="M11:M43">E11+M10</f>
        <v>0.5604166666666667</v>
      </c>
      <c r="N11" s="89">
        <v>0.6055555555555555</v>
      </c>
      <c r="O11" s="89">
        <v>0.6749999999999999</v>
      </c>
      <c r="P11" s="103" t="s">
        <v>241</v>
      </c>
      <c r="Q11" s="91" t="s">
        <v>241</v>
      </c>
      <c r="R11" s="80"/>
      <c r="S11" s="86" t="s">
        <v>244</v>
      </c>
      <c r="T11" s="81" t="s">
        <v>31</v>
      </c>
      <c r="U11" s="87">
        <v>0.8</v>
      </c>
      <c r="V11" s="87">
        <v>0.8</v>
      </c>
      <c r="W11" s="88">
        <v>1.8</v>
      </c>
      <c r="X11" s="89">
        <v>0.001388888888888889</v>
      </c>
      <c r="Y11" s="89">
        <v>0.001388888888888889</v>
      </c>
      <c r="Z11" s="89">
        <v>0.002777777777777778</v>
      </c>
      <c r="AA11" s="89">
        <f aca="true" t="shared" si="6" ref="AA11:AA45">SUM(AA10+X11)</f>
        <v>0.25625</v>
      </c>
      <c r="AB11" s="89">
        <f aca="true" t="shared" si="7" ref="AB11:AB45">AB10+X11</f>
        <v>0.31666666666666665</v>
      </c>
      <c r="AC11" s="89">
        <f aca="true" t="shared" si="8" ref="AC11:AC45">X11+AC10</f>
        <v>0.35694444444444445</v>
      </c>
      <c r="AD11" s="89">
        <v>0.4361111111111111</v>
      </c>
      <c r="AE11" s="89">
        <v>0.5055555555555555</v>
      </c>
      <c r="AF11" s="89">
        <v>0.5791666666666667</v>
      </c>
      <c r="AG11" s="89">
        <v>0.6451388888888888</v>
      </c>
      <c r="AH11" s="89">
        <v>0.6902777777777778</v>
      </c>
      <c r="AI11" s="89">
        <v>0.7548611111111111</v>
      </c>
      <c r="AJ11" s="103" t="s">
        <v>241</v>
      </c>
      <c r="AK11" s="103" t="s">
        <v>241</v>
      </c>
    </row>
    <row r="12" spans="1:37" ht="10.5">
      <c r="A12" s="86" t="s">
        <v>229</v>
      </c>
      <c r="B12" s="81" t="s">
        <v>202</v>
      </c>
      <c r="C12" s="87">
        <v>1.5</v>
      </c>
      <c r="D12" s="88">
        <v>2.9</v>
      </c>
      <c r="E12" s="89">
        <v>0.001388888888888889</v>
      </c>
      <c r="F12" s="89">
        <v>0.004166666666666667</v>
      </c>
      <c r="G12" s="89">
        <f t="shared" si="0"/>
        <v>0.17777777777777778</v>
      </c>
      <c r="H12" s="89">
        <f t="shared" si="1"/>
        <v>0.23680555555555552</v>
      </c>
      <c r="I12" s="89">
        <f t="shared" si="2"/>
        <v>0.2798611111111111</v>
      </c>
      <c r="J12" s="89">
        <f t="shared" si="3"/>
        <v>0.35486111111111107</v>
      </c>
      <c r="K12" s="89">
        <f t="shared" si="4"/>
        <v>0.425</v>
      </c>
      <c r="L12" s="89">
        <v>0.49722222222222223</v>
      </c>
      <c r="M12" s="89">
        <f t="shared" si="5"/>
        <v>0.5618055555555556</v>
      </c>
      <c r="N12" s="89">
        <v>1</v>
      </c>
      <c r="O12" s="89">
        <v>0.6763888888888888</v>
      </c>
      <c r="P12" s="103" t="s">
        <v>241</v>
      </c>
      <c r="Q12" s="91" t="s">
        <v>241</v>
      </c>
      <c r="R12" s="80"/>
      <c r="S12" s="86" t="s">
        <v>245</v>
      </c>
      <c r="T12" s="81" t="s">
        <v>31</v>
      </c>
      <c r="U12" s="87">
        <v>2.1</v>
      </c>
      <c r="V12" s="87">
        <v>2.1</v>
      </c>
      <c r="W12" s="88">
        <v>3.9000000000000004</v>
      </c>
      <c r="X12" s="89">
        <v>0.0020833333333333333</v>
      </c>
      <c r="Y12" s="89">
        <v>0.0020833333333333333</v>
      </c>
      <c r="Z12" s="89">
        <v>0.004861111111111111</v>
      </c>
      <c r="AA12" s="89">
        <f t="shared" si="6"/>
        <v>0.2583333333333333</v>
      </c>
      <c r="AB12" s="89">
        <f t="shared" si="7"/>
        <v>0.31875</v>
      </c>
      <c r="AC12" s="89">
        <f t="shared" si="8"/>
        <v>0.3590277777777778</v>
      </c>
      <c r="AD12" s="89">
        <v>0.43819444444444444</v>
      </c>
      <c r="AE12" s="89">
        <v>0.5076388888888889</v>
      </c>
      <c r="AF12" s="89">
        <v>0.58125</v>
      </c>
      <c r="AG12" s="89">
        <v>0.6472222222222221</v>
      </c>
      <c r="AH12" s="89">
        <v>0.6923611111111111</v>
      </c>
      <c r="AI12" s="89">
        <v>0.7569444444444444</v>
      </c>
      <c r="AJ12" s="103" t="s">
        <v>241</v>
      </c>
      <c r="AK12" s="103" t="s">
        <v>241</v>
      </c>
    </row>
    <row r="13" spans="1:37" ht="10.5">
      <c r="A13" s="86" t="s">
        <v>259</v>
      </c>
      <c r="B13" s="81" t="s">
        <v>40</v>
      </c>
      <c r="C13" s="87">
        <v>3.2</v>
      </c>
      <c r="D13" s="88">
        <v>6.1</v>
      </c>
      <c r="E13" s="89">
        <v>0.003472222222222222</v>
      </c>
      <c r="F13" s="89">
        <v>0.007638888888888889</v>
      </c>
      <c r="G13" s="89">
        <f t="shared" si="0"/>
        <v>0.18125</v>
      </c>
      <c r="H13" s="89">
        <f t="shared" si="1"/>
        <v>0.24027777777777773</v>
      </c>
      <c r="I13" s="89">
        <f t="shared" si="2"/>
        <v>0.2833333333333333</v>
      </c>
      <c r="J13" s="89">
        <f t="shared" si="3"/>
        <v>0.3583333333333333</v>
      </c>
      <c r="K13" s="89">
        <f t="shared" si="4"/>
        <v>0.4284722222222222</v>
      </c>
      <c r="L13" s="89">
        <v>0.5006944444444444</v>
      </c>
      <c r="M13" s="89">
        <f t="shared" si="5"/>
        <v>0.5652777777777778</v>
      </c>
      <c r="N13" s="89">
        <v>0.6104166666666666</v>
      </c>
      <c r="O13" s="89">
        <v>0.679861111111111</v>
      </c>
      <c r="P13" s="103">
        <v>38.400000000000006</v>
      </c>
      <c r="Q13" s="91">
        <v>38.400000000000006</v>
      </c>
      <c r="R13" s="80"/>
      <c r="S13" s="86" t="s">
        <v>246</v>
      </c>
      <c r="T13" s="81" t="s">
        <v>32</v>
      </c>
      <c r="U13" s="91">
        <v>0.7</v>
      </c>
      <c r="V13" s="91">
        <v>0.7</v>
      </c>
      <c r="W13" s="88">
        <v>4.6000000000000005</v>
      </c>
      <c r="X13" s="89">
        <v>0.001388888888888889</v>
      </c>
      <c r="Y13" s="89">
        <v>0.001388888888888889</v>
      </c>
      <c r="Z13" s="89">
        <v>0.00625</v>
      </c>
      <c r="AA13" s="89">
        <f t="shared" si="6"/>
        <v>0.2597222222222222</v>
      </c>
      <c r="AB13" s="89">
        <f t="shared" si="7"/>
        <v>0.32013888888888886</v>
      </c>
      <c r="AC13" s="89">
        <f t="shared" si="8"/>
        <v>0.36041666666666666</v>
      </c>
      <c r="AD13" s="89">
        <v>0.4395833333333334</v>
      </c>
      <c r="AE13" s="89">
        <v>0.5090277777777777</v>
      </c>
      <c r="AF13" s="89">
        <v>0.5826388888888889</v>
      </c>
      <c r="AG13" s="89">
        <v>0.648611111111111</v>
      </c>
      <c r="AH13" s="89">
        <v>0.69375</v>
      </c>
      <c r="AI13" s="89">
        <v>0.7583333333333333</v>
      </c>
      <c r="AJ13" s="103" t="s">
        <v>241</v>
      </c>
      <c r="AK13" s="103" t="s">
        <v>241</v>
      </c>
    </row>
    <row r="14" spans="1:37" ht="10.5">
      <c r="A14" s="86" t="s">
        <v>260</v>
      </c>
      <c r="B14" s="81" t="s">
        <v>40</v>
      </c>
      <c r="C14" s="87">
        <v>1.9</v>
      </c>
      <c r="D14" s="88">
        <v>8</v>
      </c>
      <c r="E14" s="89">
        <v>0.0020833333333333333</v>
      </c>
      <c r="F14" s="89">
        <v>0.009722222222222222</v>
      </c>
      <c r="G14" s="89">
        <f t="shared" si="0"/>
        <v>0.18333333333333332</v>
      </c>
      <c r="H14" s="89">
        <f t="shared" si="1"/>
        <v>0.24236111111111105</v>
      </c>
      <c r="I14" s="89">
        <f t="shared" si="2"/>
        <v>0.28541666666666665</v>
      </c>
      <c r="J14" s="89">
        <f t="shared" si="3"/>
        <v>0.3604166666666666</v>
      </c>
      <c r="K14" s="89">
        <f t="shared" si="4"/>
        <v>0.4305555555555555</v>
      </c>
      <c r="L14" s="89">
        <v>0.5027777777777778</v>
      </c>
      <c r="M14" s="89">
        <f t="shared" si="5"/>
        <v>0.5673611111111111</v>
      </c>
      <c r="N14" s="89">
        <v>0.6124999999999999</v>
      </c>
      <c r="O14" s="89">
        <v>0.6819444444444444</v>
      </c>
      <c r="P14" s="103" t="s">
        <v>241</v>
      </c>
      <c r="Q14" s="91" t="s">
        <v>241</v>
      </c>
      <c r="R14" s="80"/>
      <c r="S14" s="86" t="s">
        <v>247</v>
      </c>
      <c r="T14" s="81" t="s">
        <v>31</v>
      </c>
      <c r="U14" s="87">
        <v>1.6</v>
      </c>
      <c r="V14" s="87">
        <v>1.6</v>
      </c>
      <c r="W14" s="88">
        <v>6.200000000000001</v>
      </c>
      <c r="X14" s="89">
        <v>0.0020833333333333333</v>
      </c>
      <c r="Y14" s="89">
        <v>0.0020833333333333333</v>
      </c>
      <c r="Z14" s="89">
        <v>0.008333333333333333</v>
      </c>
      <c r="AA14" s="89">
        <f t="shared" si="6"/>
        <v>0.2618055555555555</v>
      </c>
      <c r="AB14" s="89">
        <f t="shared" si="7"/>
        <v>0.3222222222222222</v>
      </c>
      <c r="AC14" s="89">
        <f t="shared" si="8"/>
        <v>0.3625</v>
      </c>
      <c r="AD14" s="89">
        <v>0.44166666666666665</v>
      </c>
      <c r="AE14" s="89">
        <f aca="true" t="shared" si="9" ref="AE14:AE45">X14+AE13</f>
        <v>0.5111111111111111</v>
      </c>
      <c r="AF14" s="89">
        <v>0.5847222222222223</v>
      </c>
      <c r="AG14" s="89">
        <v>0.6506944444444444</v>
      </c>
      <c r="AH14" s="89">
        <v>0.6958333333333333</v>
      </c>
      <c r="AI14" s="89">
        <v>0.7604166666666666</v>
      </c>
      <c r="AJ14" s="103" t="s">
        <v>241</v>
      </c>
      <c r="AK14" s="103" t="s">
        <v>241</v>
      </c>
    </row>
    <row r="15" spans="1:37" ht="10.5">
      <c r="A15" s="86" t="s">
        <v>261</v>
      </c>
      <c r="B15" s="81" t="s">
        <v>40</v>
      </c>
      <c r="C15" s="87">
        <v>1.4</v>
      </c>
      <c r="D15" s="88">
        <v>9.4</v>
      </c>
      <c r="E15" s="89">
        <v>0.001388888888888889</v>
      </c>
      <c r="F15" s="89">
        <v>0.011111111111111112</v>
      </c>
      <c r="G15" s="89">
        <f t="shared" si="0"/>
        <v>0.1847222222222222</v>
      </c>
      <c r="H15" s="89">
        <f t="shared" si="1"/>
        <v>0.24374999999999994</v>
      </c>
      <c r="I15" s="89">
        <f t="shared" si="2"/>
        <v>0.28680555555555554</v>
      </c>
      <c r="J15" s="89">
        <f t="shared" si="3"/>
        <v>0.3618055555555555</v>
      </c>
      <c r="K15" s="89">
        <f t="shared" si="4"/>
        <v>0.4319444444444444</v>
      </c>
      <c r="L15" s="89">
        <v>0.5041666666666667</v>
      </c>
      <c r="M15" s="89">
        <f t="shared" si="5"/>
        <v>0.56875</v>
      </c>
      <c r="N15" s="89">
        <v>0.6138888888888888</v>
      </c>
      <c r="O15" s="89">
        <v>0.6833333333333332</v>
      </c>
      <c r="P15" s="103" t="s">
        <v>241</v>
      </c>
      <c r="Q15" s="91" t="s">
        <v>241</v>
      </c>
      <c r="R15" s="80"/>
      <c r="S15" s="86" t="s">
        <v>248</v>
      </c>
      <c r="T15" s="81" t="s">
        <v>31</v>
      </c>
      <c r="U15" s="87">
        <v>0.7</v>
      </c>
      <c r="V15" s="87">
        <v>0.7</v>
      </c>
      <c r="W15" s="88">
        <v>6.900000000000001</v>
      </c>
      <c r="X15" s="89">
        <v>0.001388888888888889</v>
      </c>
      <c r="Y15" s="89">
        <v>0.001388888888888889</v>
      </c>
      <c r="Z15" s="89">
        <v>0.009722222222222222</v>
      </c>
      <c r="AA15" s="89">
        <f t="shared" si="6"/>
        <v>0.2631944444444444</v>
      </c>
      <c r="AB15" s="89">
        <f t="shared" si="7"/>
        <v>0.32361111111111107</v>
      </c>
      <c r="AC15" s="89">
        <f t="shared" si="8"/>
        <v>0.3638888888888889</v>
      </c>
      <c r="AD15" s="89">
        <v>0.44305555555555554</v>
      </c>
      <c r="AE15" s="89">
        <v>0.513888888888889</v>
      </c>
      <c r="AF15" s="89">
        <v>0.5861111111111111</v>
      </c>
      <c r="AG15" s="89">
        <v>0.6520833333333332</v>
      </c>
      <c r="AH15" s="89">
        <v>0.6972222222222222</v>
      </c>
      <c r="AI15" s="89">
        <v>0.7618055555555555</v>
      </c>
      <c r="AJ15" s="103" t="s">
        <v>241</v>
      </c>
      <c r="AK15" s="103" t="s">
        <v>241</v>
      </c>
    </row>
    <row r="16" spans="1:37" ht="10.5">
      <c r="A16" s="86" t="s">
        <v>262</v>
      </c>
      <c r="B16" s="81" t="s">
        <v>40</v>
      </c>
      <c r="C16" s="87">
        <v>0.9</v>
      </c>
      <c r="D16" s="88">
        <v>10.3</v>
      </c>
      <c r="E16" s="89">
        <v>0.001388888888888889</v>
      </c>
      <c r="F16" s="89">
        <v>0.0125</v>
      </c>
      <c r="G16" s="89">
        <f t="shared" si="0"/>
        <v>0.1861111111111111</v>
      </c>
      <c r="H16" s="89">
        <f t="shared" si="1"/>
        <v>0.24513888888888882</v>
      </c>
      <c r="I16" s="89">
        <f t="shared" si="2"/>
        <v>0.2881944444444444</v>
      </c>
      <c r="J16" s="89">
        <f t="shared" si="3"/>
        <v>0.3631944444444444</v>
      </c>
      <c r="K16" s="89">
        <f t="shared" si="4"/>
        <v>0.4333333333333333</v>
      </c>
      <c r="L16" s="89">
        <v>0.5055555555555555</v>
      </c>
      <c r="M16" s="89">
        <f t="shared" si="5"/>
        <v>0.5701388888888889</v>
      </c>
      <c r="N16" s="89">
        <v>0.6152777777777777</v>
      </c>
      <c r="O16" s="89">
        <v>0.6847222222222221</v>
      </c>
      <c r="P16" s="103" t="s">
        <v>241</v>
      </c>
      <c r="Q16" s="91" t="s">
        <v>241</v>
      </c>
      <c r="R16" s="80"/>
      <c r="S16" s="86" t="s">
        <v>249</v>
      </c>
      <c r="T16" s="81" t="s">
        <v>31</v>
      </c>
      <c r="U16" s="87">
        <v>1.9</v>
      </c>
      <c r="V16" s="108" t="s">
        <v>241</v>
      </c>
      <c r="W16" s="88">
        <v>8.8</v>
      </c>
      <c r="X16" s="89">
        <v>0.0020833333333333333</v>
      </c>
      <c r="Y16" s="105" t="s">
        <v>241</v>
      </c>
      <c r="Z16" s="89">
        <v>0.011805555555555555</v>
      </c>
      <c r="AA16" s="89">
        <f t="shared" si="6"/>
        <v>0.2652777777777777</v>
      </c>
      <c r="AB16" s="89">
        <f t="shared" si="7"/>
        <v>0.3256944444444444</v>
      </c>
      <c r="AC16" s="89">
        <f t="shared" si="8"/>
        <v>0.3659722222222222</v>
      </c>
      <c r="AD16" s="89">
        <v>0.4465277777777778</v>
      </c>
      <c r="AE16" s="89">
        <v>0.5180555555555556</v>
      </c>
      <c r="AF16" s="89">
        <v>0.5881944444444445</v>
      </c>
      <c r="AG16" s="89">
        <v>0.6541666666666666</v>
      </c>
      <c r="AH16" s="89">
        <v>0.6993055555555555</v>
      </c>
      <c r="AI16" s="105" t="s">
        <v>241</v>
      </c>
      <c r="AJ16" s="103" t="s">
        <v>241</v>
      </c>
      <c r="AK16" s="103" t="s">
        <v>241</v>
      </c>
    </row>
    <row r="17" spans="1:37" ht="10.5">
      <c r="A17" s="86" t="s">
        <v>263</v>
      </c>
      <c r="B17" s="81" t="s">
        <v>40</v>
      </c>
      <c r="C17" s="87">
        <v>2.2</v>
      </c>
      <c r="D17" s="88">
        <v>12.5</v>
      </c>
      <c r="E17" s="89">
        <v>0.0020833333333333333</v>
      </c>
      <c r="F17" s="89">
        <v>0.014583333333333334</v>
      </c>
      <c r="G17" s="89">
        <f t="shared" si="0"/>
        <v>0.18819444444444441</v>
      </c>
      <c r="H17" s="89">
        <f t="shared" si="1"/>
        <v>0.24722222222222215</v>
      </c>
      <c r="I17" s="89">
        <f t="shared" si="2"/>
        <v>0.29027777777777775</v>
      </c>
      <c r="J17" s="89">
        <f t="shared" si="3"/>
        <v>0.3652777777777777</v>
      </c>
      <c r="K17" s="89">
        <f t="shared" si="4"/>
        <v>0.4354166666666666</v>
      </c>
      <c r="L17" s="89">
        <v>0.5076388888888889</v>
      </c>
      <c r="M17" s="89">
        <f t="shared" si="5"/>
        <v>0.5722222222222222</v>
      </c>
      <c r="N17" s="89">
        <v>0.617361111111111</v>
      </c>
      <c r="O17" s="89">
        <v>0.6868055555555554</v>
      </c>
      <c r="P17" s="103" t="s">
        <v>241</v>
      </c>
      <c r="Q17" s="91" t="s">
        <v>241</v>
      </c>
      <c r="R17" s="80"/>
      <c r="S17" s="86" t="s">
        <v>221</v>
      </c>
      <c r="T17" s="81" t="s">
        <v>32</v>
      </c>
      <c r="U17" s="87">
        <v>2.1</v>
      </c>
      <c r="V17" s="87">
        <v>4</v>
      </c>
      <c r="W17" s="88">
        <v>10.9</v>
      </c>
      <c r="X17" s="89">
        <v>0.0020833333333333333</v>
      </c>
      <c r="Y17" s="89">
        <v>0.004166666666666667</v>
      </c>
      <c r="Z17" s="89">
        <v>0.013888888888888888</v>
      </c>
      <c r="AA17" s="89">
        <f t="shared" si="6"/>
        <v>0.26736111111111105</v>
      </c>
      <c r="AB17" s="89">
        <f t="shared" si="7"/>
        <v>0.3277777777777777</v>
      </c>
      <c r="AC17" s="89">
        <f t="shared" si="8"/>
        <v>0.3680555555555555</v>
      </c>
      <c r="AD17" s="89">
        <v>0.4479166666666667</v>
      </c>
      <c r="AE17" s="89">
        <f t="shared" si="9"/>
        <v>0.5201388888888889</v>
      </c>
      <c r="AF17" s="89">
        <v>0.5902777777777778</v>
      </c>
      <c r="AG17" s="89">
        <v>0.6562499999999999</v>
      </c>
      <c r="AH17" s="89">
        <v>0.7013888888888888</v>
      </c>
      <c r="AI17" s="89">
        <v>0.7659722222222222</v>
      </c>
      <c r="AJ17" s="103" t="s">
        <v>241</v>
      </c>
      <c r="AK17" s="103">
        <v>40</v>
      </c>
    </row>
    <row r="18" spans="1:37" ht="10.5">
      <c r="A18" s="86" t="s">
        <v>188</v>
      </c>
      <c r="B18" s="81" t="s">
        <v>31</v>
      </c>
      <c r="C18" s="87">
        <v>2</v>
      </c>
      <c r="D18" s="88">
        <v>14.5</v>
      </c>
      <c r="E18" s="89">
        <v>0.0020833333333333333</v>
      </c>
      <c r="F18" s="89">
        <v>0.016666666666666666</v>
      </c>
      <c r="G18" s="89">
        <f t="shared" si="0"/>
        <v>0.19027777777777774</v>
      </c>
      <c r="H18" s="89">
        <f t="shared" si="1"/>
        <v>0.24930555555555547</v>
      </c>
      <c r="I18" s="89">
        <f t="shared" si="2"/>
        <v>0.29236111111111107</v>
      </c>
      <c r="J18" s="89">
        <f t="shared" si="3"/>
        <v>0.367361111111111</v>
      </c>
      <c r="K18" s="89">
        <f t="shared" si="4"/>
        <v>0.43749999999999994</v>
      </c>
      <c r="L18" s="89">
        <v>0.5097222222222222</v>
      </c>
      <c r="M18" s="89">
        <f t="shared" si="5"/>
        <v>0.5743055555555555</v>
      </c>
      <c r="N18" s="89">
        <v>0.6194444444444444</v>
      </c>
      <c r="O18" s="89">
        <v>0.6888888888888888</v>
      </c>
      <c r="P18" s="103" t="s">
        <v>241</v>
      </c>
      <c r="Q18" s="91" t="s">
        <v>241</v>
      </c>
      <c r="R18" s="80"/>
      <c r="S18" s="86" t="s">
        <v>198</v>
      </c>
      <c r="T18" s="81" t="s">
        <v>31</v>
      </c>
      <c r="U18" s="87">
        <v>3.7</v>
      </c>
      <c r="V18" s="87">
        <v>3.7</v>
      </c>
      <c r="W18" s="88">
        <v>14.600000000000001</v>
      </c>
      <c r="X18" s="89">
        <v>0.003472222222222222</v>
      </c>
      <c r="Y18" s="89">
        <v>0.003472222222222222</v>
      </c>
      <c r="Z18" s="89">
        <v>0.017361111111111112</v>
      </c>
      <c r="AA18" s="89">
        <f t="shared" si="6"/>
        <v>0.27083333333333326</v>
      </c>
      <c r="AB18" s="89">
        <f t="shared" si="7"/>
        <v>0.33124999999999993</v>
      </c>
      <c r="AC18" s="89">
        <f t="shared" si="8"/>
        <v>0.37152777777777773</v>
      </c>
      <c r="AD18" s="89">
        <v>0.4513888888888889</v>
      </c>
      <c r="AE18" s="89">
        <f t="shared" si="9"/>
        <v>0.5236111111111111</v>
      </c>
      <c r="AF18" s="89">
        <v>0.59375</v>
      </c>
      <c r="AG18" s="89">
        <v>0.6597222222222221</v>
      </c>
      <c r="AH18" s="89">
        <v>0.704861111111111</v>
      </c>
      <c r="AI18" s="89">
        <v>0.7694444444444444</v>
      </c>
      <c r="AJ18" s="103">
        <v>44.400000000000006</v>
      </c>
      <c r="AK18" s="103">
        <v>44.400000000000006</v>
      </c>
    </row>
    <row r="19" spans="1:37" ht="10.5">
      <c r="A19" s="86" t="s">
        <v>189</v>
      </c>
      <c r="B19" s="81" t="s">
        <v>31</v>
      </c>
      <c r="C19" s="87">
        <v>1.7</v>
      </c>
      <c r="D19" s="88">
        <v>16.2</v>
      </c>
      <c r="E19" s="89">
        <v>0.001388888888888889</v>
      </c>
      <c r="F19" s="89">
        <v>0.018055555555555554</v>
      </c>
      <c r="G19" s="89">
        <f t="shared" si="0"/>
        <v>0.19166666666666662</v>
      </c>
      <c r="H19" s="89">
        <f t="shared" si="1"/>
        <v>0.2506944444444444</v>
      </c>
      <c r="I19" s="89">
        <f t="shared" si="2"/>
        <v>0.29374999999999996</v>
      </c>
      <c r="J19" s="89">
        <f t="shared" si="3"/>
        <v>0.3687499999999999</v>
      </c>
      <c r="K19" s="89">
        <f t="shared" si="4"/>
        <v>0.43888888888888883</v>
      </c>
      <c r="L19" s="89">
        <v>0.5111111111111111</v>
      </c>
      <c r="M19" s="89">
        <f t="shared" si="5"/>
        <v>0.5756944444444444</v>
      </c>
      <c r="N19" s="89">
        <v>0.6208333333333332</v>
      </c>
      <c r="O19" s="89">
        <v>0.6902777777777777</v>
      </c>
      <c r="P19" s="103" t="s">
        <v>241</v>
      </c>
      <c r="Q19" s="91" t="s">
        <v>241</v>
      </c>
      <c r="R19" s="80"/>
      <c r="S19" s="86" t="s">
        <v>197</v>
      </c>
      <c r="T19" s="81" t="s">
        <v>31</v>
      </c>
      <c r="U19" s="87">
        <v>1.8</v>
      </c>
      <c r="V19" s="87">
        <v>1.8</v>
      </c>
      <c r="W19" s="88">
        <v>16.400000000000002</v>
      </c>
      <c r="X19" s="89">
        <v>0.0020833333333333333</v>
      </c>
      <c r="Y19" s="89">
        <v>0.0020833333333333333</v>
      </c>
      <c r="Z19" s="89">
        <v>0.019444444444444445</v>
      </c>
      <c r="AA19" s="89">
        <f t="shared" si="6"/>
        <v>0.2729166666666666</v>
      </c>
      <c r="AB19" s="89">
        <f t="shared" si="7"/>
        <v>0.33333333333333326</v>
      </c>
      <c r="AC19" s="89">
        <f t="shared" si="8"/>
        <v>0.37361111111111106</v>
      </c>
      <c r="AD19" s="89">
        <v>0.4534722222222222</v>
      </c>
      <c r="AE19" s="89">
        <f t="shared" si="9"/>
        <v>0.5256944444444445</v>
      </c>
      <c r="AF19" s="89">
        <v>0.5958333333333333</v>
      </c>
      <c r="AG19" s="89">
        <v>0.6618055555555554</v>
      </c>
      <c r="AH19" s="89">
        <v>0.7069444444444444</v>
      </c>
      <c r="AI19" s="89">
        <v>0.7715277777777777</v>
      </c>
      <c r="AJ19" s="103" t="s">
        <v>241</v>
      </c>
      <c r="AK19" s="103" t="s">
        <v>241</v>
      </c>
    </row>
    <row r="20" spans="1:37" ht="10.5">
      <c r="A20" s="86" t="s">
        <v>190</v>
      </c>
      <c r="B20" s="81" t="s">
        <v>31</v>
      </c>
      <c r="C20" s="87">
        <v>1.2</v>
      </c>
      <c r="D20" s="88">
        <v>17.4</v>
      </c>
      <c r="E20" s="89">
        <v>0.001388888888888889</v>
      </c>
      <c r="F20" s="89">
        <v>0.01944444444444444</v>
      </c>
      <c r="G20" s="89">
        <f t="shared" si="0"/>
        <v>0.1930555555555555</v>
      </c>
      <c r="H20" s="89">
        <f t="shared" si="1"/>
        <v>0.25208333333333327</v>
      </c>
      <c r="I20" s="89">
        <f t="shared" si="2"/>
        <v>0.29513888888888884</v>
      </c>
      <c r="J20" s="89">
        <f t="shared" si="3"/>
        <v>0.3701388888888888</v>
      </c>
      <c r="K20" s="89">
        <f t="shared" si="4"/>
        <v>0.4402777777777777</v>
      </c>
      <c r="L20" s="89">
        <v>0.5125</v>
      </c>
      <c r="M20" s="89">
        <f t="shared" si="5"/>
        <v>0.5770833333333333</v>
      </c>
      <c r="N20" s="89">
        <v>0.6222222222222221</v>
      </c>
      <c r="O20" s="89">
        <v>0.6916666666666665</v>
      </c>
      <c r="P20" s="103" t="s">
        <v>241</v>
      </c>
      <c r="Q20" s="91" t="s">
        <v>241</v>
      </c>
      <c r="R20" s="80"/>
      <c r="S20" s="86" t="s">
        <v>196</v>
      </c>
      <c r="T20" s="81" t="s">
        <v>32</v>
      </c>
      <c r="U20" s="87">
        <v>1.7</v>
      </c>
      <c r="V20" s="87">
        <v>1.7</v>
      </c>
      <c r="W20" s="88">
        <v>18.1</v>
      </c>
      <c r="X20" s="89">
        <v>0.001388888888888889</v>
      </c>
      <c r="Y20" s="89">
        <v>0.001388888888888889</v>
      </c>
      <c r="Z20" s="89">
        <v>0.020833333333333332</v>
      </c>
      <c r="AA20" s="89">
        <f t="shared" si="6"/>
        <v>0.27430555555555547</v>
      </c>
      <c r="AB20" s="89">
        <f t="shared" si="7"/>
        <v>0.33472222222222214</v>
      </c>
      <c r="AC20" s="89">
        <f t="shared" si="8"/>
        <v>0.37499999999999994</v>
      </c>
      <c r="AD20" s="89">
        <v>0.4548611111111111</v>
      </c>
      <c r="AE20" s="89">
        <f t="shared" si="9"/>
        <v>0.5270833333333333</v>
      </c>
      <c r="AF20" s="89">
        <v>0.5972222222222222</v>
      </c>
      <c r="AG20" s="89">
        <v>0.6631944444444443</v>
      </c>
      <c r="AH20" s="89">
        <v>0.7083333333333333</v>
      </c>
      <c r="AI20" s="89">
        <v>0.7729166666666666</v>
      </c>
      <c r="AJ20" s="103" t="s">
        <v>241</v>
      </c>
      <c r="AK20" s="103" t="s">
        <v>241</v>
      </c>
    </row>
    <row r="21" spans="1:37" ht="10.5">
      <c r="A21" s="86" t="s">
        <v>191</v>
      </c>
      <c r="B21" s="81" t="s">
        <v>31</v>
      </c>
      <c r="C21" s="87">
        <v>1</v>
      </c>
      <c r="D21" s="88">
        <v>18.4</v>
      </c>
      <c r="E21" s="89">
        <v>0.001388888888888889</v>
      </c>
      <c r="F21" s="89">
        <v>0.02083333333333333</v>
      </c>
      <c r="G21" s="89">
        <f t="shared" si="0"/>
        <v>0.1944444444444444</v>
      </c>
      <c r="H21" s="89">
        <f t="shared" si="1"/>
        <v>0.25347222222222215</v>
      </c>
      <c r="I21" s="89">
        <f t="shared" si="2"/>
        <v>0.2965277777777777</v>
      </c>
      <c r="J21" s="89">
        <f t="shared" si="3"/>
        <v>0.3715277777777777</v>
      </c>
      <c r="K21" s="89">
        <f t="shared" si="4"/>
        <v>0.4416666666666666</v>
      </c>
      <c r="L21" s="89">
        <v>0.5138888888888888</v>
      </c>
      <c r="M21" s="89">
        <f t="shared" si="5"/>
        <v>0.5784722222222222</v>
      </c>
      <c r="N21" s="89">
        <v>0.623611111111111</v>
      </c>
      <c r="O21" s="89">
        <v>0.6930555555555554</v>
      </c>
      <c r="P21" s="103" t="s">
        <v>241</v>
      </c>
      <c r="Q21" s="91" t="s">
        <v>241</v>
      </c>
      <c r="R21" s="80"/>
      <c r="S21" s="86" t="s">
        <v>206</v>
      </c>
      <c r="T21" s="81" t="s">
        <v>32</v>
      </c>
      <c r="U21" s="87">
        <v>1.3</v>
      </c>
      <c r="V21" s="87">
        <v>1.3</v>
      </c>
      <c r="W21" s="88">
        <v>19.400000000000002</v>
      </c>
      <c r="X21" s="89">
        <v>0.001388888888888889</v>
      </c>
      <c r="Y21" s="89">
        <v>0.001388888888888889</v>
      </c>
      <c r="Z21" s="89">
        <v>0.02222222222222222</v>
      </c>
      <c r="AA21" s="89">
        <f t="shared" si="6"/>
        <v>0.27569444444444435</v>
      </c>
      <c r="AB21" s="89">
        <f t="shared" si="7"/>
        <v>0.336111111111111</v>
      </c>
      <c r="AC21" s="89">
        <f t="shared" si="8"/>
        <v>0.37638888888888883</v>
      </c>
      <c r="AD21" s="89">
        <v>0.45625</v>
      </c>
      <c r="AE21" s="89">
        <f t="shared" si="9"/>
        <v>0.5284722222222222</v>
      </c>
      <c r="AF21" s="89">
        <v>0.5986111111111111</v>
      </c>
      <c r="AG21" s="89">
        <v>0.6645833333333332</v>
      </c>
      <c r="AH21" s="89">
        <v>0.7097222222222221</v>
      </c>
      <c r="AI21" s="89">
        <v>0.7743055555555555</v>
      </c>
      <c r="AJ21" s="103" t="s">
        <v>241</v>
      </c>
      <c r="AK21" s="103" t="s">
        <v>241</v>
      </c>
    </row>
    <row r="22" spans="1:37" ht="10.5">
      <c r="A22" s="86" t="s">
        <v>200</v>
      </c>
      <c r="B22" s="81" t="s">
        <v>31</v>
      </c>
      <c r="C22" s="87">
        <v>1.9</v>
      </c>
      <c r="D22" s="88">
        <v>20.299999999999997</v>
      </c>
      <c r="E22" s="89">
        <v>0.0020833333333333333</v>
      </c>
      <c r="F22" s="89">
        <v>0.02291666666666666</v>
      </c>
      <c r="G22" s="89">
        <f t="shared" si="0"/>
        <v>0.19652777777777772</v>
      </c>
      <c r="H22" s="89">
        <f t="shared" si="1"/>
        <v>0.2555555555555555</v>
      </c>
      <c r="I22" s="89">
        <f t="shared" si="2"/>
        <v>0.29861111111111105</v>
      </c>
      <c r="J22" s="89">
        <f t="shared" si="3"/>
        <v>0.373611111111111</v>
      </c>
      <c r="K22" s="89">
        <f t="shared" si="4"/>
        <v>0.4437499999999999</v>
      </c>
      <c r="L22" s="89">
        <v>0.5159722222222222</v>
      </c>
      <c r="M22" s="89">
        <f t="shared" si="5"/>
        <v>0.5805555555555555</v>
      </c>
      <c r="N22" s="89">
        <v>0.6256944444444443</v>
      </c>
      <c r="O22" s="89">
        <v>0.6951388888888888</v>
      </c>
      <c r="P22" s="103" t="s">
        <v>241</v>
      </c>
      <c r="Q22" s="91" t="s">
        <v>241</v>
      </c>
      <c r="R22" s="80"/>
      <c r="S22" s="86" t="s">
        <v>199</v>
      </c>
      <c r="T22" s="81" t="s">
        <v>31</v>
      </c>
      <c r="U22" s="87">
        <v>1.8</v>
      </c>
      <c r="V22" s="87">
        <v>1.8</v>
      </c>
      <c r="W22" s="88">
        <v>21.200000000000003</v>
      </c>
      <c r="X22" s="89">
        <v>0.0020833333333333333</v>
      </c>
      <c r="Y22" s="89">
        <v>0.0020833333333333333</v>
      </c>
      <c r="Z22" s="89">
        <v>0.024305555555555552</v>
      </c>
      <c r="AA22" s="89">
        <f t="shared" si="6"/>
        <v>0.2777777777777777</v>
      </c>
      <c r="AB22" s="89">
        <f t="shared" si="7"/>
        <v>0.33819444444444435</v>
      </c>
      <c r="AC22" s="89">
        <f t="shared" si="8"/>
        <v>0.37847222222222215</v>
      </c>
      <c r="AD22" s="89">
        <v>0.4583333333333333</v>
      </c>
      <c r="AE22" s="89">
        <f t="shared" si="9"/>
        <v>0.5305555555555556</v>
      </c>
      <c r="AF22" s="89">
        <v>0.6006944444444444</v>
      </c>
      <c r="AG22" s="89">
        <v>0.6666666666666665</v>
      </c>
      <c r="AH22" s="89">
        <v>0.7118055555555555</v>
      </c>
      <c r="AI22" s="89">
        <v>0.7763888888888888</v>
      </c>
      <c r="AJ22" s="103" t="s">
        <v>241</v>
      </c>
      <c r="AK22" s="103" t="s">
        <v>241</v>
      </c>
    </row>
    <row r="23" spans="1:37" ht="10.5">
      <c r="A23" s="86" t="s">
        <v>192</v>
      </c>
      <c r="B23" s="81" t="s">
        <v>31</v>
      </c>
      <c r="C23" s="87">
        <v>0.7</v>
      </c>
      <c r="D23" s="88">
        <v>20.999999999999996</v>
      </c>
      <c r="E23" s="89">
        <v>0.001388888888888889</v>
      </c>
      <c r="F23" s="89">
        <v>0.02430555555555555</v>
      </c>
      <c r="G23" s="89">
        <f t="shared" si="0"/>
        <v>0.1979166666666666</v>
      </c>
      <c r="H23" s="89">
        <f t="shared" si="1"/>
        <v>0.25694444444444436</v>
      </c>
      <c r="I23" s="89">
        <f t="shared" si="2"/>
        <v>0.29999999999999993</v>
      </c>
      <c r="J23" s="89">
        <f t="shared" si="3"/>
        <v>0.3749999999999999</v>
      </c>
      <c r="K23" s="89">
        <f t="shared" si="4"/>
        <v>0.4451388888888888</v>
      </c>
      <c r="L23" s="89">
        <v>0.517361111111111</v>
      </c>
      <c r="M23" s="89">
        <f t="shared" si="5"/>
        <v>0.5819444444444444</v>
      </c>
      <c r="N23" s="89">
        <v>0.6270833333333332</v>
      </c>
      <c r="O23" s="89">
        <v>0.6965277777777776</v>
      </c>
      <c r="P23" s="103" t="s">
        <v>241</v>
      </c>
      <c r="Q23" s="91" t="s">
        <v>241</v>
      </c>
      <c r="R23" s="80"/>
      <c r="S23" s="86" t="s">
        <v>220</v>
      </c>
      <c r="T23" s="81" t="s">
        <v>202</v>
      </c>
      <c r="U23" s="87">
        <v>1.4</v>
      </c>
      <c r="V23" s="87">
        <v>1.4</v>
      </c>
      <c r="W23" s="88">
        <v>22.6</v>
      </c>
      <c r="X23" s="89">
        <v>0.0020833333333333333</v>
      </c>
      <c r="Y23" s="89">
        <v>0.0020833333333333333</v>
      </c>
      <c r="Z23" s="89">
        <v>0.026388888888888885</v>
      </c>
      <c r="AA23" s="89">
        <f t="shared" si="6"/>
        <v>0.279861111111111</v>
      </c>
      <c r="AB23" s="89">
        <f t="shared" si="7"/>
        <v>0.3402777777777777</v>
      </c>
      <c r="AC23" s="89">
        <f t="shared" si="8"/>
        <v>0.3805555555555555</v>
      </c>
      <c r="AD23" s="89">
        <v>0.46041666666666664</v>
      </c>
      <c r="AE23" s="89">
        <f t="shared" si="9"/>
        <v>0.5326388888888889</v>
      </c>
      <c r="AF23" s="89">
        <v>0.6027777777777777</v>
      </c>
      <c r="AG23" s="89">
        <v>0.6687499999999998</v>
      </c>
      <c r="AH23" s="89">
        <v>0.7138888888888888</v>
      </c>
      <c r="AI23" s="89">
        <v>0.7784722222222221</v>
      </c>
      <c r="AJ23" s="103" t="s">
        <v>241</v>
      </c>
      <c r="AK23" s="103" t="s">
        <v>241</v>
      </c>
    </row>
    <row r="24" spans="1:37" ht="10.5">
      <c r="A24" s="86" t="s">
        <v>193</v>
      </c>
      <c r="B24" s="81" t="s">
        <v>31</v>
      </c>
      <c r="C24" s="87">
        <v>1.7</v>
      </c>
      <c r="D24" s="88">
        <v>22.699999999999996</v>
      </c>
      <c r="E24" s="89">
        <v>0.001388888888888889</v>
      </c>
      <c r="F24" s="89">
        <v>0.025694444444444436</v>
      </c>
      <c r="G24" s="89">
        <f t="shared" si="0"/>
        <v>0.19930555555555549</v>
      </c>
      <c r="H24" s="89">
        <f t="shared" si="1"/>
        <v>0.25833333333333325</v>
      </c>
      <c r="I24" s="89">
        <f t="shared" si="2"/>
        <v>0.3013888888888888</v>
      </c>
      <c r="J24" s="89">
        <f t="shared" si="3"/>
        <v>0.3763888888888888</v>
      </c>
      <c r="K24" s="89">
        <f t="shared" si="4"/>
        <v>0.4465277777777777</v>
      </c>
      <c r="L24" s="89">
        <v>0.5187499999999999</v>
      </c>
      <c r="M24" s="89">
        <f t="shared" si="5"/>
        <v>0.5833333333333333</v>
      </c>
      <c r="N24" s="89">
        <v>0.6284722222222221</v>
      </c>
      <c r="O24" s="89">
        <v>0.6979166666666665</v>
      </c>
      <c r="P24" s="103" t="s">
        <v>241</v>
      </c>
      <c r="Q24" s="91" t="s">
        <v>241</v>
      </c>
      <c r="R24" s="80"/>
      <c r="S24" s="86" t="s">
        <v>218</v>
      </c>
      <c r="T24" s="81" t="s">
        <v>31</v>
      </c>
      <c r="U24" s="87">
        <v>1</v>
      </c>
      <c r="V24" s="87">
        <v>1</v>
      </c>
      <c r="W24" s="88">
        <v>23.6</v>
      </c>
      <c r="X24" s="89">
        <v>0.001388888888888889</v>
      </c>
      <c r="Y24" s="89">
        <v>0.001388888888888889</v>
      </c>
      <c r="Z24" s="89">
        <v>0.027777777777777773</v>
      </c>
      <c r="AA24" s="89">
        <f t="shared" si="6"/>
        <v>0.2812499999999999</v>
      </c>
      <c r="AB24" s="89">
        <f t="shared" si="7"/>
        <v>0.34166666666666656</v>
      </c>
      <c r="AC24" s="89">
        <f t="shared" si="8"/>
        <v>0.38194444444444436</v>
      </c>
      <c r="AD24" s="89">
        <v>0.4618055555555555</v>
      </c>
      <c r="AE24" s="89">
        <f t="shared" si="9"/>
        <v>0.5340277777777778</v>
      </c>
      <c r="AF24" s="89">
        <v>0.6041666666666666</v>
      </c>
      <c r="AG24" s="89">
        <v>0.6701388888888887</v>
      </c>
      <c r="AH24" s="89">
        <v>0.7152777777777777</v>
      </c>
      <c r="AI24" s="89">
        <v>0.779861111111111</v>
      </c>
      <c r="AJ24" s="103" t="s">
        <v>241</v>
      </c>
      <c r="AK24" s="103" t="s">
        <v>241</v>
      </c>
    </row>
    <row r="25" spans="1:37" ht="10.5">
      <c r="A25" s="86" t="s">
        <v>203</v>
      </c>
      <c r="B25" s="81" t="s">
        <v>32</v>
      </c>
      <c r="C25" s="87">
        <v>1.5</v>
      </c>
      <c r="D25" s="88">
        <v>24.199999999999996</v>
      </c>
      <c r="E25" s="89">
        <v>0.001388888888888889</v>
      </c>
      <c r="F25" s="89">
        <v>0.027083333333333324</v>
      </c>
      <c r="G25" s="89">
        <f t="shared" si="0"/>
        <v>0.20069444444444437</v>
      </c>
      <c r="H25" s="89">
        <f t="shared" si="1"/>
        <v>0.25972222222222213</v>
      </c>
      <c r="I25" s="89">
        <f t="shared" si="2"/>
        <v>0.3027777777777777</v>
      </c>
      <c r="J25" s="89">
        <f t="shared" si="3"/>
        <v>0.37777777777777766</v>
      </c>
      <c r="K25" s="89">
        <f t="shared" si="4"/>
        <v>0.4479166666666666</v>
      </c>
      <c r="L25" s="89">
        <v>0.5201388888888888</v>
      </c>
      <c r="M25" s="89">
        <f t="shared" si="5"/>
        <v>0.5847222222222221</v>
      </c>
      <c r="N25" s="89">
        <v>0.629861111111111</v>
      </c>
      <c r="O25" s="89">
        <v>0.6993055555555554</v>
      </c>
      <c r="P25" s="103" t="s">
        <v>241</v>
      </c>
      <c r="Q25" s="91" t="s">
        <v>241</v>
      </c>
      <c r="R25" s="80"/>
      <c r="S25" s="86" t="s">
        <v>194</v>
      </c>
      <c r="T25" s="81" t="s">
        <v>202</v>
      </c>
      <c r="U25" s="87">
        <v>3.3</v>
      </c>
      <c r="V25" s="87">
        <v>3.3</v>
      </c>
      <c r="W25" s="88">
        <v>26.900000000000002</v>
      </c>
      <c r="X25" s="89">
        <v>0.003472222222222222</v>
      </c>
      <c r="Y25" s="89">
        <v>0.003472222222222222</v>
      </c>
      <c r="Z25" s="89">
        <v>0.031249999999999993</v>
      </c>
      <c r="AA25" s="89">
        <f t="shared" si="6"/>
        <v>0.2847222222222221</v>
      </c>
      <c r="AB25" s="89">
        <f t="shared" si="7"/>
        <v>0.3451388888888888</v>
      </c>
      <c r="AC25" s="89">
        <f t="shared" si="8"/>
        <v>0.3854166666666666</v>
      </c>
      <c r="AD25" s="89">
        <v>0.46527777777777773</v>
      </c>
      <c r="AE25" s="89">
        <f t="shared" si="9"/>
        <v>0.5375</v>
      </c>
      <c r="AF25" s="89">
        <v>0.6076388888888888</v>
      </c>
      <c r="AG25" s="89">
        <v>0.6736111111111109</v>
      </c>
      <c r="AH25" s="89">
        <v>0.7187499999999999</v>
      </c>
      <c r="AI25" s="89">
        <v>0.7833333333333332</v>
      </c>
      <c r="AJ25" s="103">
        <v>39.6</v>
      </c>
      <c r="AK25" s="103">
        <v>39.6</v>
      </c>
    </row>
    <row r="26" spans="1:37" ht="10.5">
      <c r="A26" s="86" t="s">
        <v>204</v>
      </c>
      <c r="B26" s="81" t="s">
        <v>32</v>
      </c>
      <c r="C26" s="87">
        <v>2</v>
      </c>
      <c r="D26" s="88">
        <v>26.199999999999996</v>
      </c>
      <c r="E26" s="89">
        <v>0.0020833333333333333</v>
      </c>
      <c r="F26" s="89">
        <v>0.029166666666666657</v>
      </c>
      <c r="G26" s="89">
        <f t="shared" si="0"/>
        <v>0.2027777777777777</v>
      </c>
      <c r="H26" s="89">
        <f t="shared" si="1"/>
        <v>0.26180555555555546</v>
      </c>
      <c r="I26" s="89">
        <f t="shared" si="2"/>
        <v>0.304861111111111</v>
      </c>
      <c r="J26" s="89">
        <f t="shared" si="3"/>
        <v>0.379861111111111</v>
      </c>
      <c r="K26" s="89">
        <f t="shared" si="4"/>
        <v>0.4499999999999999</v>
      </c>
      <c r="L26" s="89">
        <v>0.5222222222222221</v>
      </c>
      <c r="M26" s="89">
        <f t="shared" si="5"/>
        <v>0.5868055555555555</v>
      </c>
      <c r="N26" s="89">
        <v>0.6319444444444443</v>
      </c>
      <c r="O26" s="89">
        <v>0.7013888888888887</v>
      </c>
      <c r="P26" s="103" t="s">
        <v>241</v>
      </c>
      <c r="Q26" s="91" t="s">
        <v>241</v>
      </c>
      <c r="R26" s="80"/>
      <c r="S26" s="86" t="s">
        <v>222</v>
      </c>
      <c r="T26" s="81" t="s">
        <v>32</v>
      </c>
      <c r="U26" s="87">
        <v>3.1</v>
      </c>
      <c r="V26" s="87">
        <v>3.1</v>
      </c>
      <c r="W26" s="88">
        <v>30.000000000000004</v>
      </c>
      <c r="X26" s="89">
        <v>0.003472222222222222</v>
      </c>
      <c r="Y26" s="89">
        <v>0.003472222222222222</v>
      </c>
      <c r="Z26" s="89">
        <v>0.03472222222222222</v>
      </c>
      <c r="AA26" s="89">
        <f t="shared" si="6"/>
        <v>0.2881944444444443</v>
      </c>
      <c r="AB26" s="89">
        <f t="shared" si="7"/>
        <v>0.348611111111111</v>
      </c>
      <c r="AC26" s="89">
        <f t="shared" si="8"/>
        <v>0.3888888888888888</v>
      </c>
      <c r="AD26" s="89">
        <v>0.46874999999999994</v>
      </c>
      <c r="AE26" s="89">
        <f t="shared" si="9"/>
        <v>0.5409722222222222</v>
      </c>
      <c r="AF26" s="89">
        <v>0.611111111111111</v>
      </c>
      <c r="AG26" s="89">
        <v>0.6770833333333331</v>
      </c>
      <c r="AH26" s="89">
        <v>0.7222222222222221</v>
      </c>
      <c r="AI26" s="89">
        <v>0.7868055555555554</v>
      </c>
      <c r="AJ26" s="103">
        <v>37.2</v>
      </c>
      <c r="AK26" s="103">
        <v>37.2</v>
      </c>
    </row>
    <row r="27" spans="1:37" ht="10.5">
      <c r="A27" s="86" t="s">
        <v>194</v>
      </c>
      <c r="B27" s="81" t="s">
        <v>202</v>
      </c>
      <c r="C27" s="87">
        <v>3.1</v>
      </c>
      <c r="D27" s="88">
        <v>29.299999999999997</v>
      </c>
      <c r="E27" s="89">
        <v>0.003472222222222222</v>
      </c>
      <c r="F27" s="89">
        <v>0.03263888888888888</v>
      </c>
      <c r="G27" s="89">
        <f t="shared" si="0"/>
        <v>0.2062499999999999</v>
      </c>
      <c r="H27" s="89">
        <f t="shared" si="1"/>
        <v>0.26527777777777767</v>
      </c>
      <c r="I27" s="89">
        <f t="shared" si="2"/>
        <v>0.30833333333333324</v>
      </c>
      <c r="J27" s="89">
        <f t="shared" si="3"/>
        <v>0.3833333333333332</v>
      </c>
      <c r="K27" s="89">
        <f t="shared" si="4"/>
        <v>0.4534722222222221</v>
      </c>
      <c r="L27" s="89">
        <v>0.5256944444444444</v>
      </c>
      <c r="M27" s="89">
        <f t="shared" si="5"/>
        <v>0.5902777777777777</v>
      </c>
      <c r="N27" s="89">
        <v>0.6354166666666665</v>
      </c>
      <c r="O27" s="89">
        <v>0.7048611111111109</v>
      </c>
      <c r="P27" s="103">
        <v>37.2</v>
      </c>
      <c r="Q27" s="91">
        <v>37.2</v>
      </c>
      <c r="R27" s="80"/>
      <c r="S27" s="86" t="s">
        <v>223</v>
      </c>
      <c r="T27" s="81" t="s">
        <v>32</v>
      </c>
      <c r="U27" s="87">
        <v>1.8</v>
      </c>
      <c r="V27" s="87">
        <v>1.8</v>
      </c>
      <c r="W27" s="88">
        <v>31.800000000000004</v>
      </c>
      <c r="X27" s="89">
        <v>0.0020833333333333333</v>
      </c>
      <c r="Y27" s="89">
        <v>0.0020833333333333333</v>
      </c>
      <c r="Z27" s="89">
        <v>0.03680555555555555</v>
      </c>
      <c r="AA27" s="89">
        <f t="shared" si="6"/>
        <v>0.29027777777777763</v>
      </c>
      <c r="AB27" s="89">
        <f t="shared" si="7"/>
        <v>0.3506944444444443</v>
      </c>
      <c r="AC27" s="89">
        <f t="shared" si="8"/>
        <v>0.3909722222222221</v>
      </c>
      <c r="AD27" s="89">
        <v>0.47083333333333327</v>
      </c>
      <c r="AE27" s="89">
        <f t="shared" si="9"/>
        <v>0.5430555555555555</v>
      </c>
      <c r="AF27" s="89">
        <v>0.6131944444444444</v>
      </c>
      <c r="AG27" s="89">
        <v>0.6791666666666665</v>
      </c>
      <c r="AH27" s="89">
        <v>0.7243055555555554</v>
      </c>
      <c r="AI27" s="89">
        <v>0.7888888888888888</v>
      </c>
      <c r="AJ27" s="103" t="s">
        <v>241</v>
      </c>
      <c r="AK27" s="103" t="s">
        <v>241</v>
      </c>
    </row>
    <row r="28" spans="1:37" ht="10.5">
      <c r="A28" s="86" t="s">
        <v>219</v>
      </c>
      <c r="B28" s="81" t="s">
        <v>31</v>
      </c>
      <c r="C28" s="87">
        <v>3.3</v>
      </c>
      <c r="D28" s="88">
        <v>32.599999999999994</v>
      </c>
      <c r="E28" s="89">
        <v>0.003472222222222222</v>
      </c>
      <c r="F28" s="89">
        <v>0.0361111111111111</v>
      </c>
      <c r="G28" s="89">
        <f t="shared" si="0"/>
        <v>0.20972222222222212</v>
      </c>
      <c r="H28" s="89">
        <f t="shared" si="1"/>
        <v>0.2687499999999999</v>
      </c>
      <c r="I28" s="89">
        <f t="shared" si="2"/>
        <v>0.31180555555555545</v>
      </c>
      <c r="J28" s="89">
        <f t="shared" si="3"/>
        <v>0.3868055555555554</v>
      </c>
      <c r="K28" s="89">
        <f t="shared" si="4"/>
        <v>0.4569444444444443</v>
      </c>
      <c r="L28" s="89">
        <v>0.5291666666666666</v>
      </c>
      <c r="M28" s="89">
        <f t="shared" si="5"/>
        <v>0.5937499999999999</v>
      </c>
      <c r="N28" s="89">
        <v>0.6388888888888887</v>
      </c>
      <c r="O28" s="89">
        <v>0.7083333333333331</v>
      </c>
      <c r="P28" s="103">
        <v>39.6</v>
      </c>
      <c r="Q28" s="91">
        <v>39.6</v>
      </c>
      <c r="R28" s="80"/>
      <c r="S28" s="86" t="s">
        <v>193</v>
      </c>
      <c r="T28" s="81" t="s">
        <v>31</v>
      </c>
      <c r="U28" s="87">
        <v>1.6</v>
      </c>
      <c r="V28" s="87">
        <v>1.6</v>
      </c>
      <c r="W28" s="88">
        <v>33.400000000000006</v>
      </c>
      <c r="X28" s="89">
        <v>0.0020833333333333333</v>
      </c>
      <c r="Y28" s="89">
        <v>0.0020833333333333333</v>
      </c>
      <c r="Z28" s="89">
        <v>0.03888888888888888</v>
      </c>
      <c r="AA28" s="89">
        <f t="shared" si="6"/>
        <v>0.29236111111111096</v>
      </c>
      <c r="AB28" s="89">
        <f t="shared" si="7"/>
        <v>0.35277777777777763</v>
      </c>
      <c r="AC28" s="89">
        <f t="shared" si="8"/>
        <v>0.39305555555555544</v>
      </c>
      <c r="AD28" s="89">
        <v>0.4729166666666666</v>
      </c>
      <c r="AE28" s="89">
        <f t="shared" si="9"/>
        <v>0.5451388888888888</v>
      </c>
      <c r="AF28" s="89">
        <v>0.6152777777777777</v>
      </c>
      <c r="AG28" s="89">
        <v>0.6812499999999998</v>
      </c>
      <c r="AH28" s="89">
        <v>0.7263888888888888</v>
      </c>
      <c r="AI28" s="89">
        <v>0.7909722222222221</v>
      </c>
      <c r="AJ28" s="103" t="s">
        <v>241</v>
      </c>
      <c r="AK28" s="103" t="s">
        <v>241</v>
      </c>
    </row>
    <row r="29" spans="1:37" ht="10.5">
      <c r="A29" s="86" t="s">
        <v>220</v>
      </c>
      <c r="B29" s="81" t="s">
        <v>202</v>
      </c>
      <c r="C29" s="87">
        <v>1</v>
      </c>
      <c r="D29" s="88">
        <v>33.599999999999994</v>
      </c>
      <c r="E29" s="89">
        <v>0.001388888888888889</v>
      </c>
      <c r="F29" s="89">
        <v>0.03749999999999999</v>
      </c>
      <c r="G29" s="89">
        <f t="shared" si="0"/>
        <v>0.211111111111111</v>
      </c>
      <c r="H29" s="89">
        <f t="shared" si="1"/>
        <v>0.27013888888888876</v>
      </c>
      <c r="I29" s="89">
        <f t="shared" si="2"/>
        <v>0.31319444444444433</v>
      </c>
      <c r="J29" s="89">
        <f t="shared" si="3"/>
        <v>0.3881944444444443</v>
      </c>
      <c r="K29" s="89">
        <f t="shared" si="4"/>
        <v>0.4583333333333332</v>
      </c>
      <c r="L29" s="89">
        <v>0.5305555555555554</v>
      </c>
      <c r="M29" s="89">
        <f t="shared" si="5"/>
        <v>0.5951388888888888</v>
      </c>
      <c r="N29" s="89">
        <v>0.6402777777777776</v>
      </c>
      <c r="O29" s="89">
        <v>0.709722222222222</v>
      </c>
      <c r="P29" s="103" t="s">
        <v>241</v>
      </c>
      <c r="Q29" s="91" t="s">
        <v>241</v>
      </c>
      <c r="R29" s="80"/>
      <c r="S29" s="86" t="s">
        <v>224</v>
      </c>
      <c r="T29" s="81" t="s">
        <v>31</v>
      </c>
      <c r="U29" s="87">
        <v>1.8</v>
      </c>
      <c r="V29" s="87">
        <v>1.8</v>
      </c>
      <c r="W29" s="88">
        <v>35.2</v>
      </c>
      <c r="X29" s="89">
        <v>0.001388888888888889</v>
      </c>
      <c r="Y29" s="89">
        <v>0.001388888888888889</v>
      </c>
      <c r="Z29" s="89">
        <v>0.04027777777777777</v>
      </c>
      <c r="AA29" s="89">
        <f t="shared" si="6"/>
        <v>0.29374999999999984</v>
      </c>
      <c r="AB29" s="89">
        <f t="shared" si="7"/>
        <v>0.3541666666666665</v>
      </c>
      <c r="AC29" s="89">
        <f t="shared" si="8"/>
        <v>0.3944444444444443</v>
      </c>
      <c r="AD29" s="89">
        <v>0.4743055555555555</v>
      </c>
      <c r="AE29" s="89">
        <f t="shared" si="9"/>
        <v>0.5465277777777777</v>
      </c>
      <c r="AF29" s="89">
        <v>0.6166666666666666</v>
      </c>
      <c r="AG29" s="89">
        <v>0.6826388888888887</v>
      </c>
      <c r="AH29" s="89">
        <v>0.7277777777777776</v>
      </c>
      <c r="AI29" s="89">
        <v>0.792361111111111</v>
      </c>
      <c r="AJ29" s="103" t="s">
        <v>241</v>
      </c>
      <c r="AK29" s="103" t="s">
        <v>241</v>
      </c>
    </row>
    <row r="30" spans="1:37" ht="10.5">
      <c r="A30" s="86" t="s">
        <v>199</v>
      </c>
      <c r="B30" s="81" t="s">
        <v>31</v>
      </c>
      <c r="C30" s="87">
        <v>1.4</v>
      </c>
      <c r="D30" s="88">
        <v>34.99999999999999</v>
      </c>
      <c r="E30" s="89">
        <v>0.0020833333333333333</v>
      </c>
      <c r="F30" s="89">
        <v>0.039583333333333325</v>
      </c>
      <c r="G30" s="89">
        <f t="shared" si="0"/>
        <v>0.21319444444444433</v>
      </c>
      <c r="H30" s="89">
        <f t="shared" si="1"/>
        <v>0.2722222222222221</v>
      </c>
      <c r="I30" s="89">
        <f t="shared" si="2"/>
        <v>0.31527777777777766</v>
      </c>
      <c r="J30" s="89">
        <f t="shared" si="3"/>
        <v>0.3902777777777776</v>
      </c>
      <c r="K30" s="89">
        <f t="shared" si="4"/>
        <v>0.46041666666666653</v>
      </c>
      <c r="L30" s="89">
        <v>0.5326388888888888</v>
      </c>
      <c r="M30" s="89">
        <f t="shared" si="5"/>
        <v>0.5972222222222221</v>
      </c>
      <c r="N30" s="89">
        <v>0.6423611111111109</v>
      </c>
      <c r="O30" s="89">
        <v>0.7118055555555554</v>
      </c>
      <c r="P30" s="103" t="s">
        <v>241</v>
      </c>
      <c r="Q30" s="91" t="s">
        <v>241</v>
      </c>
      <c r="R30" s="80"/>
      <c r="S30" s="86" t="s">
        <v>200</v>
      </c>
      <c r="T30" s="81" t="s">
        <v>31</v>
      </c>
      <c r="U30" s="87">
        <v>0.6</v>
      </c>
      <c r="V30" s="87">
        <v>0.6</v>
      </c>
      <c r="W30" s="88">
        <v>35.800000000000004</v>
      </c>
      <c r="X30" s="89">
        <v>0.0006944444444444445</v>
      </c>
      <c r="Y30" s="89">
        <v>0.0006944444444444445</v>
      </c>
      <c r="Z30" s="89">
        <v>0.040972222222222215</v>
      </c>
      <c r="AA30" s="89">
        <f t="shared" si="6"/>
        <v>0.2944444444444443</v>
      </c>
      <c r="AB30" s="89">
        <f t="shared" si="7"/>
        <v>0.35486111111111096</v>
      </c>
      <c r="AC30" s="89">
        <f t="shared" si="8"/>
        <v>0.39513888888888876</v>
      </c>
      <c r="AD30" s="89">
        <v>0.4749999999999999</v>
      </c>
      <c r="AE30" s="89">
        <f t="shared" si="9"/>
        <v>0.5472222222222222</v>
      </c>
      <c r="AF30" s="89">
        <v>0.617361111111111</v>
      </c>
      <c r="AG30" s="89">
        <v>0.6833333333333331</v>
      </c>
      <c r="AH30" s="89">
        <v>0.7284722222222221</v>
      </c>
      <c r="AI30" s="89">
        <v>0.7930555555555554</v>
      </c>
      <c r="AJ30" s="103" t="s">
        <v>241</v>
      </c>
      <c r="AK30" s="103" t="s">
        <v>241</v>
      </c>
    </row>
    <row r="31" spans="1:37" ht="10.5">
      <c r="A31" s="86" t="s">
        <v>195</v>
      </c>
      <c r="B31" s="81" t="s">
        <v>31</v>
      </c>
      <c r="C31" s="87">
        <v>1.6</v>
      </c>
      <c r="D31" s="88">
        <v>36.599999999999994</v>
      </c>
      <c r="E31" s="89">
        <v>0.0020833333333333333</v>
      </c>
      <c r="F31" s="89">
        <v>0.04166666666666666</v>
      </c>
      <c r="G31" s="89">
        <f t="shared" si="0"/>
        <v>0.21527777777777765</v>
      </c>
      <c r="H31" s="89">
        <f t="shared" si="1"/>
        <v>0.2743055555555554</v>
      </c>
      <c r="I31" s="89">
        <f t="shared" si="2"/>
        <v>0.317361111111111</v>
      </c>
      <c r="J31" s="89">
        <f t="shared" si="3"/>
        <v>0.39236111111111094</v>
      </c>
      <c r="K31" s="89">
        <f t="shared" si="4"/>
        <v>0.46249999999999986</v>
      </c>
      <c r="L31" s="89">
        <v>0.5347222222222221</v>
      </c>
      <c r="M31" s="89">
        <f t="shared" si="5"/>
        <v>0.5993055555555554</v>
      </c>
      <c r="N31" s="89">
        <v>0.6444444444444443</v>
      </c>
      <c r="O31" s="89">
        <v>0.7138888888888887</v>
      </c>
      <c r="P31" s="103" t="s">
        <v>241</v>
      </c>
      <c r="Q31" s="91" t="s">
        <v>241</v>
      </c>
      <c r="R31" s="80"/>
      <c r="S31" s="86" t="s">
        <v>191</v>
      </c>
      <c r="T31" s="81" t="s">
        <v>31</v>
      </c>
      <c r="U31" s="87">
        <v>2</v>
      </c>
      <c r="V31" s="87">
        <v>2</v>
      </c>
      <c r="W31" s="88">
        <v>37.800000000000004</v>
      </c>
      <c r="X31" s="89">
        <v>0.0020833333333333333</v>
      </c>
      <c r="Y31" s="89">
        <v>0.0020833333333333333</v>
      </c>
      <c r="Z31" s="89">
        <v>0.04305555555555555</v>
      </c>
      <c r="AA31" s="89">
        <f t="shared" si="6"/>
        <v>0.2965277777777776</v>
      </c>
      <c r="AB31" s="89">
        <f t="shared" si="7"/>
        <v>0.3569444444444443</v>
      </c>
      <c r="AC31" s="89">
        <f t="shared" si="8"/>
        <v>0.3972222222222221</v>
      </c>
      <c r="AD31" s="89">
        <v>0.47708333333333325</v>
      </c>
      <c r="AE31" s="89">
        <f t="shared" si="9"/>
        <v>0.5493055555555555</v>
      </c>
      <c r="AF31" s="89">
        <v>0.6194444444444444</v>
      </c>
      <c r="AG31" s="89">
        <v>0.6854166666666665</v>
      </c>
      <c r="AH31" s="89">
        <v>0.7305555555555554</v>
      </c>
      <c r="AI31" s="89">
        <v>0.7951388888888887</v>
      </c>
      <c r="AJ31" s="103" t="s">
        <v>241</v>
      </c>
      <c r="AK31" s="103" t="s">
        <v>241</v>
      </c>
    </row>
    <row r="32" spans="1:37" ht="10.5">
      <c r="A32" s="86" t="s">
        <v>196</v>
      </c>
      <c r="B32" s="81" t="s">
        <v>32</v>
      </c>
      <c r="C32" s="87">
        <v>1.4</v>
      </c>
      <c r="D32" s="88">
        <v>37.99999999999999</v>
      </c>
      <c r="E32" s="89">
        <v>0.001388888888888889</v>
      </c>
      <c r="F32" s="89">
        <v>0.04305555555555555</v>
      </c>
      <c r="G32" s="89">
        <f t="shared" si="0"/>
        <v>0.21666666666666654</v>
      </c>
      <c r="H32" s="89">
        <f t="shared" si="1"/>
        <v>0.2756944444444443</v>
      </c>
      <c r="I32" s="89">
        <f t="shared" si="2"/>
        <v>0.31874999999999987</v>
      </c>
      <c r="J32" s="89">
        <f t="shared" si="3"/>
        <v>0.3937499999999998</v>
      </c>
      <c r="K32" s="89">
        <f t="shared" si="4"/>
        <v>0.46388888888888874</v>
      </c>
      <c r="L32" s="89">
        <v>0.536111111111111</v>
      </c>
      <c r="M32" s="89">
        <f t="shared" si="5"/>
        <v>0.6006944444444443</v>
      </c>
      <c r="N32" s="89">
        <v>0.6458333333333331</v>
      </c>
      <c r="O32" s="89">
        <v>0.7152777777777776</v>
      </c>
      <c r="P32" s="103" t="s">
        <v>241</v>
      </c>
      <c r="Q32" s="91" t="s">
        <v>241</v>
      </c>
      <c r="R32" s="80"/>
      <c r="S32" s="86" t="s">
        <v>190</v>
      </c>
      <c r="T32" s="81" t="s">
        <v>31</v>
      </c>
      <c r="U32" s="87">
        <v>0.9</v>
      </c>
      <c r="V32" s="87">
        <v>0.9</v>
      </c>
      <c r="W32" s="88">
        <v>38.7</v>
      </c>
      <c r="X32" s="89">
        <v>0.001388888888888889</v>
      </c>
      <c r="Y32" s="89">
        <v>0.001388888888888889</v>
      </c>
      <c r="Z32" s="89">
        <v>0.04444444444444444</v>
      </c>
      <c r="AA32" s="89">
        <f t="shared" si="6"/>
        <v>0.2979166666666665</v>
      </c>
      <c r="AB32" s="89">
        <f t="shared" si="7"/>
        <v>0.35833333333333317</v>
      </c>
      <c r="AC32" s="89">
        <f t="shared" si="8"/>
        <v>0.39861111111111097</v>
      </c>
      <c r="AD32" s="89">
        <v>0.47847222222222213</v>
      </c>
      <c r="AE32" s="89">
        <f t="shared" si="9"/>
        <v>0.5506944444444444</v>
      </c>
      <c r="AF32" s="89">
        <v>0.6208333333333332</v>
      </c>
      <c r="AG32" s="89">
        <v>0.6868055555555553</v>
      </c>
      <c r="AH32" s="89">
        <v>0.7319444444444443</v>
      </c>
      <c r="AI32" s="89">
        <v>0.7965277777777776</v>
      </c>
      <c r="AJ32" s="103" t="s">
        <v>241</v>
      </c>
      <c r="AK32" s="103" t="s">
        <v>241</v>
      </c>
    </row>
    <row r="33" spans="1:37" ht="10.5">
      <c r="A33" s="86" t="s">
        <v>197</v>
      </c>
      <c r="B33" s="81" t="s">
        <v>31</v>
      </c>
      <c r="C33" s="87">
        <v>1.8</v>
      </c>
      <c r="D33" s="88">
        <v>39.79999999999999</v>
      </c>
      <c r="E33" s="89">
        <v>0.0020833333333333333</v>
      </c>
      <c r="F33" s="89">
        <v>0.04513888888888888</v>
      </c>
      <c r="G33" s="89">
        <f t="shared" si="0"/>
        <v>0.21874999999999986</v>
      </c>
      <c r="H33" s="89">
        <f t="shared" si="1"/>
        <v>0.2777777777777776</v>
      </c>
      <c r="I33" s="89">
        <f t="shared" si="2"/>
        <v>0.3208333333333332</v>
      </c>
      <c r="J33" s="89">
        <f t="shared" si="3"/>
        <v>0.39583333333333315</v>
      </c>
      <c r="K33" s="89">
        <f t="shared" si="4"/>
        <v>0.46597222222222207</v>
      </c>
      <c r="L33" s="89">
        <v>0.5381944444444443</v>
      </c>
      <c r="M33" s="89">
        <f t="shared" si="5"/>
        <v>0.6027777777777776</v>
      </c>
      <c r="N33" s="89">
        <v>0.6479166666666665</v>
      </c>
      <c r="O33" s="89">
        <v>0.7173611111111109</v>
      </c>
      <c r="P33" s="103" t="s">
        <v>241</v>
      </c>
      <c r="Q33" s="91" t="s">
        <v>241</v>
      </c>
      <c r="R33" s="80"/>
      <c r="S33" s="86" t="s">
        <v>189</v>
      </c>
      <c r="T33" s="81" t="s">
        <v>31</v>
      </c>
      <c r="U33" s="87">
        <v>1.2</v>
      </c>
      <c r="V33" s="87">
        <v>1.2</v>
      </c>
      <c r="W33" s="88">
        <v>39.900000000000006</v>
      </c>
      <c r="X33" s="89">
        <v>0.001388888888888889</v>
      </c>
      <c r="Y33" s="89">
        <v>0.001388888888888889</v>
      </c>
      <c r="Z33" s="89">
        <v>0.04583333333333333</v>
      </c>
      <c r="AA33" s="89">
        <f t="shared" si="6"/>
        <v>0.2993055555555554</v>
      </c>
      <c r="AB33" s="89">
        <f t="shared" si="7"/>
        <v>0.35972222222222205</v>
      </c>
      <c r="AC33" s="89">
        <f t="shared" si="8"/>
        <v>0.39999999999999986</v>
      </c>
      <c r="AD33" s="89">
        <v>0.479861111111111</v>
      </c>
      <c r="AE33" s="89">
        <f t="shared" si="9"/>
        <v>0.5520833333333333</v>
      </c>
      <c r="AF33" s="89">
        <v>0.6222222222222221</v>
      </c>
      <c r="AG33" s="89">
        <v>0.6881944444444442</v>
      </c>
      <c r="AH33" s="89">
        <v>0.7333333333333332</v>
      </c>
      <c r="AI33" s="89">
        <v>0.7979166666666665</v>
      </c>
      <c r="AJ33" s="103" t="s">
        <v>241</v>
      </c>
      <c r="AK33" s="103" t="s">
        <v>241</v>
      </c>
    </row>
    <row r="34" spans="1:37" ht="10.5">
      <c r="A34" s="86" t="s">
        <v>198</v>
      </c>
      <c r="B34" s="81" t="s">
        <v>31</v>
      </c>
      <c r="C34" s="87">
        <v>1.8</v>
      </c>
      <c r="D34" s="88">
        <v>41.59999999999999</v>
      </c>
      <c r="E34" s="89">
        <v>0.0020833333333333333</v>
      </c>
      <c r="F34" s="89">
        <v>0.047222222222222214</v>
      </c>
      <c r="G34" s="89">
        <f t="shared" si="0"/>
        <v>0.2208333333333332</v>
      </c>
      <c r="H34" s="89">
        <f t="shared" si="1"/>
        <v>0.27986111111111095</v>
      </c>
      <c r="I34" s="89">
        <f t="shared" si="2"/>
        <v>0.3229166666666665</v>
      </c>
      <c r="J34" s="89">
        <f t="shared" si="3"/>
        <v>0.3979166666666665</v>
      </c>
      <c r="K34" s="89">
        <f t="shared" si="4"/>
        <v>0.4680555555555554</v>
      </c>
      <c r="L34" s="89">
        <v>0.5402777777777776</v>
      </c>
      <c r="M34" s="89">
        <f t="shared" si="5"/>
        <v>0.604861111111111</v>
      </c>
      <c r="N34" s="89">
        <v>0.6499999999999998</v>
      </c>
      <c r="O34" s="89">
        <v>0.7194444444444442</v>
      </c>
      <c r="P34" s="103" t="s">
        <v>241</v>
      </c>
      <c r="Q34" s="91" t="s">
        <v>241</v>
      </c>
      <c r="R34" s="80"/>
      <c r="S34" s="86" t="s">
        <v>225</v>
      </c>
      <c r="T34" s="81" t="s">
        <v>31</v>
      </c>
      <c r="U34" s="87">
        <v>1.7</v>
      </c>
      <c r="V34" s="87">
        <v>1.7</v>
      </c>
      <c r="W34" s="88">
        <v>41.60000000000001</v>
      </c>
      <c r="X34" s="89">
        <v>0.001388888888888889</v>
      </c>
      <c r="Y34" s="89">
        <v>0.001388888888888889</v>
      </c>
      <c r="Z34" s="89">
        <v>0.04722222222222222</v>
      </c>
      <c r="AA34" s="89">
        <f t="shared" si="6"/>
        <v>0.30069444444444426</v>
      </c>
      <c r="AB34" s="89">
        <f t="shared" si="7"/>
        <v>0.36111111111111094</v>
      </c>
      <c r="AC34" s="89">
        <f t="shared" si="8"/>
        <v>0.40138888888888874</v>
      </c>
      <c r="AD34" s="89">
        <v>0.4812499999999999</v>
      </c>
      <c r="AE34" s="89">
        <f t="shared" si="9"/>
        <v>0.5534722222222221</v>
      </c>
      <c r="AF34" s="89">
        <v>0.623611111111111</v>
      </c>
      <c r="AG34" s="89">
        <v>0.6895833333333331</v>
      </c>
      <c r="AH34" s="89">
        <v>0.734722222222222</v>
      </c>
      <c r="AI34" s="89">
        <v>0.7993055555555554</v>
      </c>
      <c r="AJ34" s="103" t="s">
        <v>241</v>
      </c>
      <c r="AK34" s="103" t="s">
        <v>241</v>
      </c>
    </row>
    <row r="35" spans="1:37" ht="10.5">
      <c r="A35" s="86" t="s">
        <v>221</v>
      </c>
      <c r="B35" s="81" t="s">
        <v>32</v>
      </c>
      <c r="C35" s="87">
        <v>3.7</v>
      </c>
      <c r="D35" s="88">
        <v>45.29999999999999</v>
      </c>
      <c r="E35" s="89">
        <v>0.003472222222222222</v>
      </c>
      <c r="F35" s="89">
        <v>0.05069444444444444</v>
      </c>
      <c r="G35" s="89">
        <f t="shared" si="0"/>
        <v>0.2243055555555554</v>
      </c>
      <c r="H35" s="89">
        <f t="shared" si="1"/>
        <v>0.28333333333333316</v>
      </c>
      <c r="I35" s="89">
        <f t="shared" si="2"/>
        <v>0.32638888888888873</v>
      </c>
      <c r="J35" s="89">
        <f t="shared" si="3"/>
        <v>0.4013888888888887</v>
      </c>
      <c r="K35" s="89">
        <f t="shared" si="4"/>
        <v>0.4715277777777776</v>
      </c>
      <c r="L35" s="89">
        <v>0.5437499999999998</v>
      </c>
      <c r="M35" s="89">
        <f t="shared" si="5"/>
        <v>0.6083333333333332</v>
      </c>
      <c r="N35" s="89">
        <v>0.653472222222222</v>
      </c>
      <c r="O35" s="89">
        <v>0.7229166666666664</v>
      </c>
      <c r="P35" s="103">
        <v>44.400000000000006</v>
      </c>
      <c r="Q35" s="91">
        <v>44.400000000000006</v>
      </c>
      <c r="R35" s="80"/>
      <c r="S35" s="86" t="s">
        <v>264</v>
      </c>
      <c r="T35" s="81" t="s">
        <v>40</v>
      </c>
      <c r="U35" s="87">
        <v>0.8</v>
      </c>
      <c r="V35" s="87">
        <v>0.8</v>
      </c>
      <c r="W35" s="88">
        <v>42.400000000000006</v>
      </c>
      <c r="X35" s="89">
        <v>0.001388888888888889</v>
      </c>
      <c r="Y35" s="89">
        <v>0.001388888888888889</v>
      </c>
      <c r="Z35" s="89">
        <v>0.04861111111111111</v>
      </c>
      <c r="AA35" s="89">
        <f t="shared" si="6"/>
        <v>0.30208333333333315</v>
      </c>
      <c r="AB35" s="89">
        <f t="shared" si="7"/>
        <v>0.3624999999999998</v>
      </c>
      <c r="AC35" s="89">
        <f t="shared" si="8"/>
        <v>0.4027777777777776</v>
      </c>
      <c r="AD35" s="89">
        <v>0.4826388888888888</v>
      </c>
      <c r="AE35" s="89">
        <f t="shared" si="9"/>
        <v>0.554861111111111</v>
      </c>
      <c r="AF35" s="89">
        <v>0.6249999999999999</v>
      </c>
      <c r="AG35" s="89">
        <v>0.690972222222222</v>
      </c>
      <c r="AH35" s="89">
        <v>0.7361111111111109</v>
      </c>
      <c r="AI35" s="89">
        <v>0.8006944444444443</v>
      </c>
      <c r="AJ35" s="103" t="s">
        <v>241</v>
      </c>
      <c r="AK35" s="103" t="s">
        <v>241</v>
      </c>
    </row>
    <row r="36" spans="1:37" ht="10.5">
      <c r="A36" s="86" t="s">
        <v>250</v>
      </c>
      <c r="B36" s="81" t="s">
        <v>31</v>
      </c>
      <c r="C36" s="87">
        <v>2.1</v>
      </c>
      <c r="D36" s="88">
        <v>47.39999999999999</v>
      </c>
      <c r="E36" s="89">
        <v>0.0020833333333333333</v>
      </c>
      <c r="F36" s="89">
        <v>0.05277777777777777</v>
      </c>
      <c r="G36" s="89">
        <f t="shared" si="0"/>
        <v>0.22638888888888872</v>
      </c>
      <c r="H36" s="89">
        <f t="shared" si="1"/>
        <v>0.2854166666666665</v>
      </c>
      <c r="I36" s="89">
        <f t="shared" si="2"/>
        <v>0.32847222222222205</v>
      </c>
      <c r="J36" s="89">
        <f t="shared" si="3"/>
        <v>0.403472222222222</v>
      </c>
      <c r="K36" s="89">
        <f t="shared" si="4"/>
        <v>0.4736111111111109</v>
      </c>
      <c r="L36" s="89">
        <v>0.5458333333333332</v>
      </c>
      <c r="M36" s="89">
        <f t="shared" si="5"/>
        <v>0.6104166666666665</v>
      </c>
      <c r="N36" s="89">
        <v>0.6555555555555553</v>
      </c>
      <c r="O36" s="89">
        <v>0.7249999999999998</v>
      </c>
      <c r="P36" s="103" t="s">
        <v>241</v>
      </c>
      <c r="Q36" s="91" t="s">
        <v>241</v>
      </c>
      <c r="R36" s="80"/>
      <c r="S36" s="86" t="s">
        <v>265</v>
      </c>
      <c r="T36" s="81" t="s">
        <v>40</v>
      </c>
      <c r="U36" s="87">
        <v>1.2</v>
      </c>
      <c r="V36" s="87">
        <v>1.2</v>
      </c>
      <c r="W36" s="88">
        <v>43.60000000000001</v>
      </c>
      <c r="X36" s="89">
        <v>0.001388888888888889</v>
      </c>
      <c r="Y36" s="89">
        <v>0.001388888888888889</v>
      </c>
      <c r="Z36" s="89">
        <v>0.05</v>
      </c>
      <c r="AA36" s="89">
        <f t="shared" si="6"/>
        <v>0.30347222222222203</v>
      </c>
      <c r="AB36" s="89">
        <f t="shared" si="7"/>
        <v>0.3638888888888887</v>
      </c>
      <c r="AC36" s="89">
        <f t="shared" si="8"/>
        <v>0.4041666666666665</v>
      </c>
      <c r="AD36" s="89">
        <v>0.48402777777777767</v>
      </c>
      <c r="AE36" s="89">
        <f t="shared" si="9"/>
        <v>0.5562499999999999</v>
      </c>
      <c r="AF36" s="89">
        <v>0.6263888888888888</v>
      </c>
      <c r="AG36" s="89">
        <v>0.6923611111111109</v>
      </c>
      <c r="AH36" s="89">
        <v>0.7374999999999998</v>
      </c>
      <c r="AI36" s="89">
        <v>0.8020833333333331</v>
      </c>
      <c r="AJ36" s="103" t="s">
        <v>241</v>
      </c>
      <c r="AK36" s="103" t="s">
        <v>241</v>
      </c>
    </row>
    <row r="37" spans="1:37" ht="10.5">
      <c r="A37" s="86" t="s">
        <v>251</v>
      </c>
      <c r="B37" s="81" t="s">
        <v>31</v>
      </c>
      <c r="C37" s="87">
        <v>1.9</v>
      </c>
      <c r="D37" s="88">
        <v>49.29999999999999</v>
      </c>
      <c r="E37" s="89">
        <v>0.0020833333333333333</v>
      </c>
      <c r="F37" s="89">
        <v>0.054861111111111104</v>
      </c>
      <c r="G37" s="89">
        <f t="shared" si="0"/>
        <v>0.22847222222222205</v>
      </c>
      <c r="H37" s="89">
        <f t="shared" si="1"/>
        <v>0.2874999999999998</v>
      </c>
      <c r="I37" s="89">
        <f t="shared" si="2"/>
        <v>0.3305555555555554</v>
      </c>
      <c r="J37" s="89">
        <f t="shared" si="3"/>
        <v>0.40555555555555534</v>
      </c>
      <c r="K37" s="89">
        <f t="shared" si="4"/>
        <v>0.47569444444444425</v>
      </c>
      <c r="L37" s="89">
        <v>0.5479166666666665</v>
      </c>
      <c r="M37" s="89">
        <f t="shared" si="5"/>
        <v>0.6124999999999998</v>
      </c>
      <c r="N37" s="89">
        <v>0.6576388888888887</v>
      </c>
      <c r="O37" s="89">
        <v>0.7270833333333331</v>
      </c>
      <c r="P37" s="103" t="s">
        <v>241</v>
      </c>
      <c r="Q37" s="91" t="s">
        <v>241</v>
      </c>
      <c r="R37" s="80"/>
      <c r="S37" s="86" t="s">
        <v>266</v>
      </c>
      <c r="T37" s="81" t="s">
        <v>40</v>
      </c>
      <c r="U37" s="87">
        <v>2.2</v>
      </c>
      <c r="V37" s="87">
        <v>2.2</v>
      </c>
      <c r="W37" s="88">
        <v>45.80000000000001</v>
      </c>
      <c r="X37" s="89">
        <v>0.0020833333333333333</v>
      </c>
      <c r="Y37" s="89">
        <v>0.0020833333333333333</v>
      </c>
      <c r="Z37" s="89">
        <v>0.052083333333333336</v>
      </c>
      <c r="AA37" s="89">
        <f t="shared" si="6"/>
        <v>0.30555555555555536</v>
      </c>
      <c r="AB37" s="89">
        <f t="shared" si="7"/>
        <v>0.36597222222222203</v>
      </c>
      <c r="AC37" s="89">
        <f t="shared" si="8"/>
        <v>0.40624999999999983</v>
      </c>
      <c r="AD37" s="89">
        <v>0.486111111111111</v>
      </c>
      <c r="AE37" s="89">
        <f t="shared" si="9"/>
        <v>0.5583333333333332</v>
      </c>
      <c r="AF37" s="89">
        <v>0.6284722222222221</v>
      </c>
      <c r="AG37" s="89">
        <v>0.6944444444444442</v>
      </c>
      <c r="AH37" s="89">
        <v>0.7395833333333331</v>
      </c>
      <c r="AI37" s="89">
        <v>0.8041666666666665</v>
      </c>
      <c r="AJ37" s="103" t="s">
        <v>241</v>
      </c>
      <c r="AK37" s="103" t="s">
        <v>241</v>
      </c>
    </row>
    <row r="38" spans="1:37" ht="10.5">
      <c r="A38" s="86" t="s">
        <v>252</v>
      </c>
      <c r="B38" s="81" t="s">
        <v>32</v>
      </c>
      <c r="C38" s="87">
        <v>0.9</v>
      </c>
      <c r="D38" s="88">
        <v>50.19999999999999</v>
      </c>
      <c r="E38" s="89">
        <v>0.001388888888888889</v>
      </c>
      <c r="F38" s="89">
        <v>0.056249999999999994</v>
      </c>
      <c r="G38" s="89">
        <f t="shared" si="0"/>
        <v>0.22986111111111093</v>
      </c>
      <c r="H38" s="89">
        <f t="shared" si="1"/>
        <v>0.2888888888888887</v>
      </c>
      <c r="I38" s="89">
        <f t="shared" si="2"/>
        <v>0.33194444444444426</v>
      </c>
      <c r="J38" s="89">
        <f t="shared" si="3"/>
        <v>0.4069444444444442</v>
      </c>
      <c r="K38" s="89">
        <f t="shared" si="4"/>
        <v>0.47708333333333314</v>
      </c>
      <c r="L38" s="89">
        <v>0.5493055555555554</v>
      </c>
      <c r="M38" s="89">
        <f t="shared" si="5"/>
        <v>0.6138888888888887</v>
      </c>
      <c r="N38" s="89">
        <v>0.6590277777777775</v>
      </c>
      <c r="O38" s="89">
        <v>0.728472222222222</v>
      </c>
      <c r="P38" s="103" t="s">
        <v>241</v>
      </c>
      <c r="Q38" s="91" t="s">
        <v>241</v>
      </c>
      <c r="R38" s="80"/>
      <c r="S38" s="86" t="s">
        <v>267</v>
      </c>
      <c r="T38" s="81" t="s">
        <v>40</v>
      </c>
      <c r="U38" s="87">
        <v>0.9</v>
      </c>
      <c r="V38" s="87">
        <v>0.9</v>
      </c>
      <c r="W38" s="88">
        <v>46.70000000000001</v>
      </c>
      <c r="X38" s="89">
        <v>0.001388888888888889</v>
      </c>
      <c r="Y38" s="89">
        <v>0.001388888888888889</v>
      </c>
      <c r="Z38" s="89">
        <v>0.05347222222222223</v>
      </c>
      <c r="AA38" s="89">
        <f t="shared" si="6"/>
        <v>0.30694444444444424</v>
      </c>
      <c r="AB38" s="89">
        <f t="shared" si="7"/>
        <v>0.3673611111111109</v>
      </c>
      <c r="AC38" s="89">
        <f t="shared" si="8"/>
        <v>0.4076388888888887</v>
      </c>
      <c r="AD38" s="89">
        <v>0.4874999999999999</v>
      </c>
      <c r="AE38" s="89">
        <f t="shared" si="9"/>
        <v>0.5597222222222221</v>
      </c>
      <c r="AF38" s="89">
        <v>0.629861111111111</v>
      </c>
      <c r="AG38" s="89">
        <v>0.6958333333333331</v>
      </c>
      <c r="AH38" s="89">
        <v>0.740972222222222</v>
      </c>
      <c r="AI38" s="89">
        <v>0.8055555555555554</v>
      </c>
      <c r="AJ38" s="103" t="s">
        <v>241</v>
      </c>
      <c r="AK38" s="103" t="s">
        <v>241</v>
      </c>
    </row>
    <row r="39" spans="1:37" ht="10.5">
      <c r="A39" s="86" t="s">
        <v>253</v>
      </c>
      <c r="B39" s="81" t="s">
        <v>32</v>
      </c>
      <c r="C39" s="87">
        <v>1.4</v>
      </c>
      <c r="D39" s="88">
        <v>51.59999999999999</v>
      </c>
      <c r="E39" s="89">
        <v>0.0020833333333333333</v>
      </c>
      <c r="F39" s="89">
        <v>0.05833333333333333</v>
      </c>
      <c r="G39" s="89">
        <f t="shared" si="0"/>
        <v>0.23194444444444426</v>
      </c>
      <c r="H39" s="89">
        <f t="shared" si="1"/>
        <v>0.290972222222222</v>
      </c>
      <c r="I39" s="89">
        <f t="shared" si="2"/>
        <v>0.3340277777777776</v>
      </c>
      <c r="J39" s="89">
        <f t="shared" si="3"/>
        <v>0.40902777777777755</v>
      </c>
      <c r="K39" s="89">
        <f t="shared" si="4"/>
        <v>0.47916666666666646</v>
      </c>
      <c r="L39" s="89">
        <v>0.5513888888888887</v>
      </c>
      <c r="M39" s="89">
        <f t="shared" si="5"/>
        <v>0.615972222222222</v>
      </c>
      <c r="N39" s="89">
        <v>0.6611111111111109</v>
      </c>
      <c r="O39" s="89">
        <v>0.7305555555555553</v>
      </c>
      <c r="P39" s="103" t="s">
        <v>241</v>
      </c>
      <c r="Q39" s="91" t="s">
        <v>241</v>
      </c>
      <c r="R39" s="80"/>
      <c r="S39" s="86" t="s">
        <v>268</v>
      </c>
      <c r="T39" s="81" t="s">
        <v>40</v>
      </c>
      <c r="U39" s="87">
        <v>1.7</v>
      </c>
      <c r="V39" s="87">
        <v>1.7</v>
      </c>
      <c r="W39" s="88">
        <v>48.40000000000001</v>
      </c>
      <c r="X39" s="89">
        <v>0.0020833333333333333</v>
      </c>
      <c r="Y39" s="89">
        <v>0.0020833333333333333</v>
      </c>
      <c r="Z39" s="89">
        <v>0.05555555555555556</v>
      </c>
      <c r="AA39" s="89">
        <f t="shared" si="6"/>
        <v>0.30902777777777757</v>
      </c>
      <c r="AB39" s="89">
        <f t="shared" si="7"/>
        <v>0.36944444444444424</v>
      </c>
      <c r="AC39" s="89">
        <f t="shared" si="8"/>
        <v>0.40972222222222204</v>
      </c>
      <c r="AD39" s="89">
        <v>0.4895833333333332</v>
      </c>
      <c r="AE39" s="89">
        <f t="shared" si="9"/>
        <v>0.5618055555555554</v>
      </c>
      <c r="AF39" s="89">
        <v>0.6319444444444443</v>
      </c>
      <c r="AG39" s="89">
        <v>0.6979166666666664</v>
      </c>
      <c r="AH39" s="89">
        <v>0.7430555555555554</v>
      </c>
      <c r="AI39" s="89">
        <v>0.8076388888888887</v>
      </c>
      <c r="AJ39" s="103" t="s">
        <v>241</v>
      </c>
      <c r="AK39" s="103" t="s">
        <v>241</v>
      </c>
    </row>
    <row r="40" spans="1:37" ht="10.5">
      <c r="A40" s="86" t="s">
        <v>254</v>
      </c>
      <c r="B40" s="81" t="s">
        <v>31</v>
      </c>
      <c r="C40" s="87">
        <v>0.5</v>
      </c>
      <c r="D40" s="88">
        <v>52.09999999999999</v>
      </c>
      <c r="E40" s="89">
        <v>0.001388888888888889</v>
      </c>
      <c r="F40" s="89">
        <v>0.05972222222222222</v>
      </c>
      <c r="G40" s="89">
        <f t="shared" si="0"/>
        <v>0.23333333333333314</v>
      </c>
      <c r="H40" s="89">
        <f t="shared" si="1"/>
        <v>0.2923611111111109</v>
      </c>
      <c r="I40" s="89">
        <f t="shared" si="2"/>
        <v>0.3354166666666665</v>
      </c>
      <c r="J40" s="89">
        <f t="shared" si="3"/>
        <v>0.41041666666666643</v>
      </c>
      <c r="K40" s="89">
        <f t="shared" si="4"/>
        <v>0.48055555555555535</v>
      </c>
      <c r="L40" s="89">
        <v>0.5527777777777776</v>
      </c>
      <c r="M40" s="89">
        <f t="shared" si="5"/>
        <v>0.6173611111111109</v>
      </c>
      <c r="N40" s="89">
        <v>0.6624999999999998</v>
      </c>
      <c r="O40" s="89">
        <v>0.7319444444444442</v>
      </c>
      <c r="P40" s="103" t="s">
        <v>241</v>
      </c>
      <c r="Q40" s="91" t="s">
        <v>241</v>
      </c>
      <c r="R40" s="80"/>
      <c r="S40" s="86" t="s">
        <v>269</v>
      </c>
      <c r="T40" s="81" t="s">
        <v>40</v>
      </c>
      <c r="U40" s="87">
        <v>1.7</v>
      </c>
      <c r="V40" s="87">
        <v>1.7</v>
      </c>
      <c r="W40" s="88">
        <v>50.100000000000016</v>
      </c>
      <c r="X40" s="89">
        <v>0.0020833333333333333</v>
      </c>
      <c r="Y40" s="89">
        <v>0.0020833333333333333</v>
      </c>
      <c r="Z40" s="89">
        <v>0.05763888888888889</v>
      </c>
      <c r="AA40" s="89">
        <f t="shared" si="6"/>
        <v>0.3111111111111109</v>
      </c>
      <c r="AB40" s="89">
        <f t="shared" si="7"/>
        <v>0.37152777777777757</v>
      </c>
      <c r="AC40" s="89">
        <f t="shared" si="8"/>
        <v>0.41180555555555537</v>
      </c>
      <c r="AD40" s="89">
        <v>0.49166666666666653</v>
      </c>
      <c r="AE40" s="89">
        <f t="shared" si="9"/>
        <v>0.5638888888888888</v>
      </c>
      <c r="AF40" s="89">
        <v>0.6340277777777776</v>
      </c>
      <c r="AG40" s="89">
        <v>0.6999999999999997</v>
      </c>
      <c r="AH40" s="89">
        <v>0.7451388888888887</v>
      </c>
      <c r="AI40" s="89">
        <v>0.809722222222222</v>
      </c>
      <c r="AJ40" s="103" t="s">
        <v>241</v>
      </c>
      <c r="AK40" s="103" t="s">
        <v>241</v>
      </c>
    </row>
    <row r="41" spans="1:37" ht="10.5">
      <c r="A41" s="86" t="s">
        <v>255</v>
      </c>
      <c r="B41" s="81" t="s">
        <v>31</v>
      </c>
      <c r="C41" s="87">
        <v>2</v>
      </c>
      <c r="D41" s="88">
        <v>54.09999999999999</v>
      </c>
      <c r="E41" s="89">
        <v>0.002777777777777778</v>
      </c>
      <c r="F41" s="89">
        <v>0.06249999999999999</v>
      </c>
      <c r="G41" s="89">
        <f t="shared" si="0"/>
        <v>0.2361111111111109</v>
      </c>
      <c r="H41" s="89">
        <f t="shared" si="1"/>
        <v>0.2951388888888887</v>
      </c>
      <c r="I41" s="89">
        <f t="shared" si="2"/>
        <v>0.33819444444444424</v>
      </c>
      <c r="J41" s="89">
        <f t="shared" si="3"/>
        <v>0.4131944444444442</v>
      </c>
      <c r="K41" s="89">
        <f t="shared" si="4"/>
        <v>0.4833333333333331</v>
      </c>
      <c r="L41" s="89">
        <v>0.5555555555555554</v>
      </c>
      <c r="M41" s="89">
        <f t="shared" si="5"/>
        <v>0.6201388888888887</v>
      </c>
      <c r="N41" s="89">
        <v>0.6652777777777775</v>
      </c>
      <c r="O41" s="89">
        <v>0.7347222222222219</v>
      </c>
      <c r="P41" s="103" t="s">
        <v>241</v>
      </c>
      <c r="Q41" s="91" t="s">
        <v>241</v>
      </c>
      <c r="R41" s="80"/>
      <c r="S41" s="86" t="s">
        <v>226</v>
      </c>
      <c r="T41" s="81" t="s">
        <v>202</v>
      </c>
      <c r="U41" s="87">
        <v>3.2</v>
      </c>
      <c r="V41" s="87">
        <v>3.2</v>
      </c>
      <c r="W41" s="88">
        <v>53.30000000000002</v>
      </c>
      <c r="X41" s="89">
        <v>0.003472222222222222</v>
      </c>
      <c r="Y41" s="89">
        <v>0.003472222222222222</v>
      </c>
      <c r="Z41" s="89">
        <v>0.061111111111111116</v>
      </c>
      <c r="AA41" s="89">
        <f t="shared" si="6"/>
        <v>0.3145833333333331</v>
      </c>
      <c r="AB41" s="89">
        <f t="shared" si="7"/>
        <v>0.3749999999999998</v>
      </c>
      <c r="AC41" s="89">
        <f t="shared" si="8"/>
        <v>0.4152777777777776</v>
      </c>
      <c r="AD41" s="89">
        <v>0.49513888888888874</v>
      </c>
      <c r="AE41" s="89">
        <f t="shared" si="9"/>
        <v>0.567361111111111</v>
      </c>
      <c r="AF41" s="89">
        <v>0.6374999999999998</v>
      </c>
      <c r="AG41" s="89">
        <v>0.7034722222222219</v>
      </c>
      <c r="AH41" s="89">
        <v>0.7486111111111109</v>
      </c>
      <c r="AI41" s="89">
        <v>0.8131944444444442</v>
      </c>
      <c r="AJ41" s="103">
        <v>38.400000000000006</v>
      </c>
      <c r="AK41" s="103">
        <v>38.400000000000006</v>
      </c>
    </row>
    <row r="42" spans="1:37" ht="10.5">
      <c r="A42" s="86" t="s">
        <v>256</v>
      </c>
      <c r="B42" s="81" t="s">
        <v>31</v>
      </c>
      <c r="C42" s="87">
        <v>0.6</v>
      </c>
      <c r="D42" s="88">
        <v>54.69999999999999</v>
      </c>
      <c r="E42" s="89">
        <v>0.001388888888888889</v>
      </c>
      <c r="F42" s="89">
        <v>0.06388888888888888</v>
      </c>
      <c r="G42" s="89">
        <f t="shared" si="0"/>
        <v>0.2374999999999998</v>
      </c>
      <c r="H42" s="89">
        <f t="shared" si="1"/>
        <v>0.29652777777777756</v>
      </c>
      <c r="I42" s="89">
        <f t="shared" si="2"/>
        <v>0.3395833333333331</v>
      </c>
      <c r="J42" s="89">
        <f t="shared" si="3"/>
        <v>0.4145833333333331</v>
      </c>
      <c r="K42" s="89">
        <f t="shared" si="4"/>
        <v>0.484722222222222</v>
      </c>
      <c r="L42" s="89">
        <v>0.5569444444444442</v>
      </c>
      <c r="M42" s="89">
        <f t="shared" si="5"/>
        <v>0.6215277777777776</v>
      </c>
      <c r="N42" s="89">
        <v>0.6666666666666664</v>
      </c>
      <c r="O42" s="89">
        <v>0.7361111111111108</v>
      </c>
      <c r="P42" s="103" t="s">
        <v>241</v>
      </c>
      <c r="Q42" s="91">
        <v>23.25</v>
      </c>
      <c r="R42" s="80"/>
      <c r="S42" s="86" t="s">
        <v>227</v>
      </c>
      <c r="T42" s="81" t="s">
        <v>202</v>
      </c>
      <c r="U42" s="87">
        <v>1.3</v>
      </c>
      <c r="V42" s="87">
        <v>1.3</v>
      </c>
      <c r="W42" s="88">
        <v>54.600000000000016</v>
      </c>
      <c r="X42" s="89">
        <v>0.0020833333333333333</v>
      </c>
      <c r="Y42" s="89">
        <v>0.0020833333333333333</v>
      </c>
      <c r="Z42" s="89">
        <v>0.06319444444444446</v>
      </c>
      <c r="AA42" s="89">
        <f t="shared" si="6"/>
        <v>0.31666666666666643</v>
      </c>
      <c r="AB42" s="89">
        <f t="shared" si="7"/>
        <v>0.3770833333333331</v>
      </c>
      <c r="AC42" s="89">
        <f t="shared" si="8"/>
        <v>0.4173611111111109</v>
      </c>
      <c r="AD42" s="89">
        <v>0.49722222222222207</v>
      </c>
      <c r="AE42" s="89">
        <f t="shared" si="9"/>
        <v>0.5694444444444443</v>
      </c>
      <c r="AF42" s="89">
        <v>0.6395833333333332</v>
      </c>
      <c r="AG42" s="89">
        <v>0.7055555555555553</v>
      </c>
      <c r="AH42" s="89">
        <v>0.7506944444444442</v>
      </c>
      <c r="AI42" s="89">
        <v>0.8152777777777775</v>
      </c>
      <c r="AJ42" s="103" t="s">
        <v>241</v>
      </c>
      <c r="AK42" s="103" t="s">
        <v>241</v>
      </c>
    </row>
    <row r="43" spans="1:37" ht="10.5">
      <c r="A43" s="86" t="s">
        <v>257</v>
      </c>
      <c r="B43" s="81" t="s">
        <v>31</v>
      </c>
      <c r="C43" s="87">
        <v>1.5</v>
      </c>
      <c r="D43" s="88">
        <v>56.19999999999999</v>
      </c>
      <c r="E43" s="89">
        <v>0.0020833333333333333</v>
      </c>
      <c r="F43" s="89">
        <v>0.06597222222222222</v>
      </c>
      <c r="G43" s="89">
        <f t="shared" si="0"/>
        <v>0.23958333333333312</v>
      </c>
      <c r="H43" s="89">
        <f t="shared" si="1"/>
        <v>0.2986111111111109</v>
      </c>
      <c r="I43" s="89">
        <f t="shared" si="2"/>
        <v>0.34166666666666645</v>
      </c>
      <c r="J43" s="89">
        <f t="shared" si="3"/>
        <v>0.4166666666666664</v>
      </c>
      <c r="K43" s="89">
        <f t="shared" si="4"/>
        <v>0.4868055555555553</v>
      </c>
      <c r="L43" s="89">
        <v>0.5590277777777776</v>
      </c>
      <c r="M43" s="89">
        <f t="shared" si="5"/>
        <v>0.6236111111111109</v>
      </c>
      <c r="N43" s="89">
        <v>0.6687499999999997</v>
      </c>
      <c r="O43" s="89">
        <v>0.7381944444444442</v>
      </c>
      <c r="P43" s="103" t="s">
        <v>241</v>
      </c>
      <c r="Q43" s="91" t="s">
        <v>241</v>
      </c>
      <c r="R43" s="80"/>
      <c r="S43" s="86" t="s">
        <v>231</v>
      </c>
      <c r="T43" s="81" t="s">
        <v>202</v>
      </c>
      <c r="U43" s="87">
        <v>0.5</v>
      </c>
      <c r="V43" s="87">
        <v>0.5</v>
      </c>
      <c r="W43" s="88">
        <v>55.100000000000016</v>
      </c>
      <c r="X43" s="89">
        <v>0.0006944444444444445</v>
      </c>
      <c r="Y43" s="89">
        <v>0.0006944444444444445</v>
      </c>
      <c r="Z43" s="89">
        <v>0.0638888888888889</v>
      </c>
      <c r="AA43" s="89">
        <f t="shared" si="6"/>
        <v>0.31736111111111087</v>
      </c>
      <c r="AB43" s="89">
        <f t="shared" si="7"/>
        <v>0.37777777777777755</v>
      </c>
      <c r="AC43" s="89">
        <f t="shared" si="8"/>
        <v>0.41805555555555535</v>
      </c>
      <c r="AD43" s="89">
        <v>0.4979166666666665</v>
      </c>
      <c r="AE43" s="89">
        <f t="shared" si="9"/>
        <v>0.5701388888888888</v>
      </c>
      <c r="AF43" s="89">
        <v>0.6402777777777776</v>
      </c>
      <c r="AG43" s="89">
        <v>0.7062499999999997</v>
      </c>
      <c r="AH43" s="89">
        <v>0.7513888888888887</v>
      </c>
      <c r="AI43" s="89">
        <v>0.815972222222222</v>
      </c>
      <c r="AJ43" s="103" t="s">
        <v>241</v>
      </c>
      <c r="AK43" s="103" t="s">
        <v>241</v>
      </c>
    </row>
    <row r="44" spans="1:37" ht="10.5">
      <c r="A44" s="80"/>
      <c r="B44" s="93"/>
      <c r="C44" s="94"/>
      <c r="D44" s="95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7"/>
      <c r="Q44" s="97"/>
      <c r="R44" s="80"/>
      <c r="S44" s="86" t="s">
        <v>272</v>
      </c>
      <c r="T44" s="81" t="s">
        <v>202</v>
      </c>
      <c r="U44" s="87">
        <v>0.3</v>
      </c>
      <c r="V44" s="87">
        <v>0.3</v>
      </c>
      <c r="W44" s="88">
        <v>55.40000000000001</v>
      </c>
      <c r="X44" s="89">
        <v>0.0006944444444444445</v>
      </c>
      <c r="Y44" s="89">
        <v>0.0006944444444444445</v>
      </c>
      <c r="Z44" s="89">
        <v>0.06458333333333334</v>
      </c>
      <c r="AA44" s="89">
        <f t="shared" si="6"/>
        <v>0.3180555555555553</v>
      </c>
      <c r="AB44" s="89">
        <f t="shared" si="7"/>
        <v>0.378472222222222</v>
      </c>
      <c r="AC44" s="89">
        <f t="shared" si="8"/>
        <v>0.4187499999999998</v>
      </c>
      <c r="AD44" s="89">
        <v>0.49861111111111095</v>
      </c>
      <c r="AE44" s="89">
        <f t="shared" si="9"/>
        <v>0.5708333333333332</v>
      </c>
      <c r="AF44" s="89">
        <v>0.640972222222222</v>
      </c>
      <c r="AG44" s="89">
        <v>0.7069444444444442</v>
      </c>
      <c r="AH44" s="89">
        <v>0.7520833333333331</v>
      </c>
      <c r="AI44" s="89">
        <v>0.8166666666666664</v>
      </c>
      <c r="AJ44" s="103" t="s">
        <v>241</v>
      </c>
      <c r="AK44" s="103" t="s">
        <v>241</v>
      </c>
    </row>
    <row r="45" spans="1:37" ht="10.5">
      <c r="A45" s="80"/>
      <c r="B45" s="93"/>
      <c r="C45" s="94"/>
      <c r="D45" s="95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7"/>
      <c r="Q45" s="97"/>
      <c r="R45" s="80"/>
      <c r="S45" s="86" t="s">
        <v>216</v>
      </c>
      <c r="T45" s="81" t="s">
        <v>258</v>
      </c>
      <c r="U45" s="87">
        <v>0.8</v>
      </c>
      <c r="V45" s="87">
        <v>0.8</v>
      </c>
      <c r="W45" s="88">
        <v>56.20000000000001</v>
      </c>
      <c r="X45" s="89">
        <v>0.001388888888888889</v>
      </c>
      <c r="Y45" s="89">
        <v>0.001388888888888889</v>
      </c>
      <c r="Z45" s="89">
        <v>0.06597222222222222</v>
      </c>
      <c r="AA45" s="89">
        <f t="shared" si="6"/>
        <v>0.3194444444444442</v>
      </c>
      <c r="AB45" s="89">
        <f t="shared" si="7"/>
        <v>0.37986111111111087</v>
      </c>
      <c r="AC45" s="89">
        <f t="shared" si="8"/>
        <v>0.4201388888888887</v>
      </c>
      <c r="AD45" s="89">
        <v>0.49999999999999983</v>
      </c>
      <c r="AE45" s="89">
        <f t="shared" si="9"/>
        <v>0.5722222222222221</v>
      </c>
      <c r="AF45" s="89">
        <v>0.6423611111111109</v>
      </c>
      <c r="AG45" s="89">
        <v>0.708333333333333</v>
      </c>
      <c r="AH45" s="89">
        <v>0.753472222222222</v>
      </c>
      <c r="AI45" s="89">
        <v>0.8180555555555553</v>
      </c>
      <c r="AJ45" s="103" t="s">
        <v>241</v>
      </c>
      <c r="AK45" s="103" t="s">
        <v>241</v>
      </c>
    </row>
    <row r="46" ht="10.5">
      <c r="A46" s="78" t="s">
        <v>34</v>
      </c>
    </row>
    <row r="48" ht="10.5">
      <c r="A48" s="78" t="s">
        <v>0</v>
      </c>
    </row>
    <row r="49" spans="1:15" ht="10.5">
      <c r="A49" s="78" t="s">
        <v>90</v>
      </c>
      <c r="G49" s="98"/>
      <c r="H49" s="98"/>
      <c r="I49" s="98"/>
      <c r="J49" s="98"/>
      <c r="K49" s="98"/>
      <c r="L49" s="98"/>
      <c r="M49" s="98"/>
      <c r="N49" s="98"/>
      <c r="O49" s="98"/>
    </row>
    <row r="50" spans="1:15" ht="10.5">
      <c r="A50" s="78" t="s">
        <v>240</v>
      </c>
      <c r="G50" s="98"/>
      <c r="H50" s="98"/>
      <c r="I50" s="98"/>
      <c r="J50" s="98"/>
      <c r="K50" s="98"/>
      <c r="L50" s="98"/>
      <c r="M50" s="98"/>
      <c r="N50" s="98"/>
      <c r="O50" s="98"/>
    </row>
    <row r="51" spans="1:18" ht="10.5">
      <c r="A51" s="78" t="s">
        <v>270</v>
      </c>
      <c r="D51" s="99"/>
      <c r="E51" s="99"/>
      <c r="R51" s="80"/>
    </row>
    <row r="52" spans="1:18" ht="10.5">
      <c r="A52" s="336" t="s">
        <v>271</v>
      </c>
      <c r="B52" s="336"/>
      <c r="C52" s="336"/>
      <c r="D52" s="336"/>
      <c r="E52" s="336"/>
      <c r="F52" s="336"/>
      <c r="G52" s="336"/>
      <c r="H52" s="336"/>
      <c r="I52" s="336"/>
      <c r="J52" s="336"/>
      <c r="K52" s="336"/>
      <c r="L52" s="336"/>
      <c r="M52" s="336"/>
      <c r="N52" s="336"/>
      <c r="R52" s="80"/>
    </row>
    <row r="53" ht="5.25" customHeight="1">
      <c r="R53" s="80"/>
    </row>
  </sheetData>
  <sheetProtection/>
  <mergeCells count="19">
    <mergeCell ref="V6:V8"/>
    <mergeCell ref="W6:W8"/>
    <mergeCell ref="B2:J2"/>
    <mergeCell ref="C4:D4"/>
    <mergeCell ref="B6:B8"/>
    <mergeCell ref="C6:C8"/>
    <mergeCell ref="D6:D8"/>
    <mergeCell ref="E6:E8"/>
    <mergeCell ref="F6:F8"/>
    <mergeCell ref="X6:X8"/>
    <mergeCell ref="Y6:Y8"/>
    <mergeCell ref="Z6:Z8"/>
    <mergeCell ref="AJ6:AJ8"/>
    <mergeCell ref="AK6:AK8"/>
    <mergeCell ref="A52:N52"/>
    <mergeCell ref="P6:P8"/>
    <mergeCell ref="Q6:Q8"/>
    <mergeCell ref="T6:T8"/>
    <mergeCell ref="U6:U8"/>
  </mergeCells>
  <printOptions/>
  <pageMargins left="0" right="0" top="0.15748031496062992" bottom="0" header="0" footer="0"/>
  <pageSetup fitToHeight="1" fitToWidth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O57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2.57421875" style="0" customWidth="1"/>
    <col min="2" max="2" width="21.57421875" style="0" customWidth="1"/>
    <col min="3" max="4" width="9.140625" style="110" customWidth="1"/>
    <col min="8" max="8" width="3.00390625" style="0" customWidth="1"/>
    <col min="9" max="9" width="25.140625" style="0" customWidth="1"/>
    <col min="13" max="13" width="23.7109375" style="0" customWidth="1"/>
  </cols>
  <sheetData>
    <row r="3" spans="13:15" ht="12.75">
      <c r="M3" s="198" t="s">
        <v>303</v>
      </c>
      <c r="N3" s="199"/>
      <c r="O3" s="199"/>
    </row>
    <row r="4" spans="2:15" ht="12.75">
      <c r="B4" s="131" t="s">
        <v>277</v>
      </c>
      <c r="C4" s="111">
        <v>0.17361111111111113</v>
      </c>
      <c r="D4" s="112">
        <v>0.23958333333333334</v>
      </c>
      <c r="E4" s="114">
        <f aca="true" t="shared" si="0" ref="E4:E9">D4-C4</f>
        <v>0.06597222222222221</v>
      </c>
      <c r="F4" s="114">
        <f>C5-D4</f>
        <v>0.013888888888888867</v>
      </c>
      <c r="G4" t="s">
        <v>279</v>
      </c>
      <c r="I4" s="135"/>
      <c r="J4" s="137"/>
      <c r="K4" s="137"/>
      <c r="M4" s="198"/>
      <c r="N4" s="199"/>
      <c r="O4" s="199"/>
    </row>
    <row r="5" spans="2:15" ht="12.75">
      <c r="B5" s="133" t="s">
        <v>278</v>
      </c>
      <c r="C5" s="114">
        <v>0.2534722222222222</v>
      </c>
      <c r="D5" s="115">
        <v>0.3194444444444445</v>
      </c>
      <c r="E5" s="114">
        <f t="shared" si="0"/>
        <v>0.06597222222222227</v>
      </c>
      <c r="F5" s="114">
        <f>C6-D5</f>
        <v>0.031249999999999944</v>
      </c>
      <c r="G5" t="s">
        <v>280</v>
      </c>
      <c r="I5" s="138"/>
      <c r="J5" s="139"/>
      <c r="K5" s="140"/>
      <c r="M5" s="200"/>
      <c r="N5" s="201"/>
      <c r="O5" s="202"/>
    </row>
    <row r="6" spans="2:15" ht="12.75">
      <c r="B6" s="132" t="s">
        <v>277</v>
      </c>
      <c r="C6" s="114">
        <v>0.3506944444444444</v>
      </c>
      <c r="D6" s="115">
        <v>0.4166666666666667</v>
      </c>
      <c r="E6" s="114">
        <f t="shared" si="0"/>
        <v>0.06597222222222227</v>
      </c>
      <c r="F6" s="114">
        <f>C7-D6</f>
        <v>0.016666666666666663</v>
      </c>
      <c r="G6" t="s">
        <v>281</v>
      </c>
      <c r="I6" s="141" t="s">
        <v>285</v>
      </c>
      <c r="J6" s="142">
        <v>0.21319444444444444</v>
      </c>
      <c r="K6" s="143">
        <v>0.2569444444444445</v>
      </c>
      <c r="M6" s="203" t="s">
        <v>285</v>
      </c>
      <c r="N6" s="204">
        <v>0.21319444444444444</v>
      </c>
      <c r="O6" s="205">
        <v>0.2569444444444445</v>
      </c>
    </row>
    <row r="7" spans="2:15" ht="12.75">
      <c r="B7" s="133" t="s">
        <v>278</v>
      </c>
      <c r="C7" s="114">
        <v>0.43333333333333335</v>
      </c>
      <c r="D7" s="115">
        <v>0.5</v>
      </c>
      <c r="E7" s="114">
        <f t="shared" si="0"/>
        <v>0.06666666666666665</v>
      </c>
      <c r="F7" s="114">
        <f>C8-D7</f>
        <v>0.057638888888888906</v>
      </c>
      <c r="G7" t="s">
        <v>280</v>
      </c>
      <c r="I7" s="144" t="s">
        <v>286</v>
      </c>
      <c r="J7" s="145">
        <v>0.3125</v>
      </c>
      <c r="K7" s="146">
        <v>0.35625</v>
      </c>
      <c r="M7" s="206" t="s">
        <v>286</v>
      </c>
      <c r="N7" s="208">
        <v>0.3125</v>
      </c>
      <c r="O7" s="209">
        <v>0.35625</v>
      </c>
    </row>
    <row r="8" spans="2:15" ht="12.75">
      <c r="B8" s="132" t="s">
        <v>277</v>
      </c>
      <c r="C8" s="116">
        <v>0.5576388888888889</v>
      </c>
      <c r="D8" s="125">
        <v>0.6236111111111111</v>
      </c>
      <c r="E8" s="114">
        <f t="shared" si="0"/>
        <v>0.06597222222222221</v>
      </c>
      <c r="F8" s="114">
        <f>C9-D8</f>
        <v>0.018749999999999933</v>
      </c>
      <c r="G8" t="s">
        <v>280</v>
      </c>
      <c r="I8" s="144" t="s">
        <v>285</v>
      </c>
      <c r="J8" s="145">
        <v>0.5395833333333333</v>
      </c>
      <c r="K8" s="146">
        <v>0.5902777777777778</v>
      </c>
      <c r="M8" s="206" t="s">
        <v>285</v>
      </c>
      <c r="N8" s="208">
        <v>0.5395833333333333</v>
      </c>
      <c r="O8" s="209">
        <v>0.5902777777777778</v>
      </c>
    </row>
    <row r="9" spans="2:15" ht="12.75">
      <c r="B9" s="134" t="s">
        <v>278</v>
      </c>
      <c r="C9" s="117">
        <v>0.642361111111111</v>
      </c>
      <c r="D9" s="126">
        <v>0.7083333333333334</v>
      </c>
      <c r="E9" s="114">
        <f t="shared" si="0"/>
        <v>0.06597222222222232</v>
      </c>
      <c r="F9" s="114"/>
      <c r="G9" t="s">
        <v>280</v>
      </c>
      <c r="I9" s="147" t="s">
        <v>286</v>
      </c>
      <c r="J9" s="148">
        <v>0.6458333333333334</v>
      </c>
      <c r="K9" s="149">
        <v>0.6895833333333333</v>
      </c>
      <c r="M9" s="210" t="s">
        <v>286</v>
      </c>
      <c r="N9" s="211">
        <v>0.6458333333333334</v>
      </c>
      <c r="O9" s="212">
        <v>0.6895833333333333</v>
      </c>
    </row>
    <row r="10" spans="9:15" ht="12.75">
      <c r="I10" s="136"/>
      <c r="J10" s="137"/>
      <c r="K10" s="137"/>
      <c r="M10" s="213"/>
      <c r="N10" s="214"/>
      <c r="O10" s="214"/>
    </row>
    <row r="11" spans="9:15" ht="12.75">
      <c r="I11" s="150" t="s">
        <v>287</v>
      </c>
      <c r="J11" s="151">
        <v>0.5</v>
      </c>
      <c r="K11" s="152">
        <v>0.5680555555555555</v>
      </c>
      <c r="M11" s="207"/>
      <c r="N11" s="208"/>
      <c r="O11" s="208"/>
    </row>
    <row r="12" spans="2:15" ht="12.75">
      <c r="B12" s="131" t="s">
        <v>277</v>
      </c>
      <c r="C12" s="118">
        <v>0.23263888888888887</v>
      </c>
      <c r="D12" s="119">
        <v>0.2986111111111111</v>
      </c>
      <c r="E12" s="114">
        <f aca="true" t="shared" si="1" ref="E12:E17">D12-C12</f>
        <v>0.06597222222222224</v>
      </c>
      <c r="F12" s="40">
        <f>C13-D12</f>
        <v>0.015277777777777779</v>
      </c>
      <c r="G12" t="s">
        <v>280</v>
      </c>
      <c r="I12" s="153" t="s">
        <v>288</v>
      </c>
      <c r="J12" s="155">
        <v>0.6875</v>
      </c>
      <c r="K12" s="156">
        <v>0.7520833333333333</v>
      </c>
      <c r="M12" s="131" t="s">
        <v>277</v>
      </c>
      <c r="N12" s="196">
        <v>0.5576388888888889</v>
      </c>
      <c r="O12" s="197">
        <v>0.6236111111111111</v>
      </c>
    </row>
    <row r="13" spans="2:15" ht="12.75">
      <c r="B13" s="133" t="s">
        <v>278</v>
      </c>
      <c r="C13" s="120">
        <v>0.3138888888888889</v>
      </c>
      <c r="D13" s="121">
        <v>0.3819444444444444</v>
      </c>
      <c r="E13" s="114">
        <f t="shared" si="1"/>
        <v>0.06805555555555554</v>
      </c>
      <c r="F13" s="40">
        <f>C14-D13</f>
        <v>0.041666666666666685</v>
      </c>
      <c r="G13" t="s">
        <v>280</v>
      </c>
      <c r="I13" s="144" t="s">
        <v>285</v>
      </c>
      <c r="J13" s="145">
        <v>0.8798611111111111</v>
      </c>
      <c r="K13" s="146">
        <v>0.9236111111111112</v>
      </c>
      <c r="M13" s="133" t="s">
        <v>278</v>
      </c>
      <c r="N13" s="116">
        <v>0.642361111111111</v>
      </c>
      <c r="O13" s="125">
        <v>0.7083333333333334</v>
      </c>
    </row>
    <row r="14" spans="2:15" ht="12.75">
      <c r="B14" s="113" t="s">
        <v>277</v>
      </c>
      <c r="C14" s="120">
        <v>0.4236111111111111</v>
      </c>
      <c r="D14" s="121">
        <v>0.4895833333333333</v>
      </c>
      <c r="E14" s="114">
        <f t="shared" si="1"/>
        <v>0.06597222222222221</v>
      </c>
      <c r="F14" s="40">
        <f>C15-D14</f>
        <v>0.017361111111111105</v>
      </c>
      <c r="G14" t="s">
        <v>282</v>
      </c>
      <c r="I14" s="147" t="s">
        <v>286</v>
      </c>
      <c r="J14" s="148">
        <v>0.9791666666666666</v>
      </c>
      <c r="K14" s="149">
        <v>1.0229166666666667</v>
      </c>
      <c r="M14" s="206" t="s">
        <v>285</v>
      </c>
      <c r="N14" s="208">
        <v>0.8798611111111111</v>
      </c>
      <c r="O14" s="209">
        <v>0.9236111111111112</v>
      </c>
    </row>
    <row r="15" spans="2:15" ht="12.75">
      <c r="B15" s="113" t="s">
        <v>278</v>
      </c>
      <c r="C15" s="120">
        <v>0.5069444444444444</v>
      </c>
      <c r="D15" s="121">
        <v>0.5729166666666666</v>
      </c>
      <c r="E15" s="114">
        <f t="shared" si="1"/>
        <v>0.06597222222222221</v>
      </c>
      <c r="F15" s="40">
        <f>C16-D15</f>
        <v>0.029861111111111116</v>
      </c>
      <c r="G15" t="s">
        <v>282</v>
      </c>
      <c r="I15" s="136"/>
      <c r="J15" s="137"/>
      <c r="K15" s="137"/>
      <c r="M15" s="210" t="s">
        <v>286</v>
      </c>
      <c r="N15" s="211">
        <v>0.9791666666666666</v>
      </c>
      <c r="O15" s="212">
        <v>1.0229166666666667</v>
      </c>
    </row>
    <row r="16" spans="2:15" ht="12.75">
      <c r="B16" s="132" t="s">
        <v>277</v>
      </c>
      <c r="C16" s="120">
        <v>0.6027777777777777</v>
      </c>
      <c r="D16" s="121">
        <v>0.6687500000000001</v>
      </c>
      <c r="E16" s="114">
        <f t="shared" si="1"/>
        <v>0.06597222222222232</v>
      </c>
      <c r="F16" s="40">
        <f>C17-D16</f>
        <v>0.018749999999999933</v>
      </c>
      <c r="G16" t="s">
        <v>280</v>
      </c>
      <c r="I16" s="157"/>
      <c r="J16" s="158"/>
      <c r="K16" s="159"/>
      <c r="M16" s="198"/>
      <c r="N16" s="199"/>
      <c r="O16" s="199"/>
    </row>
    <row r="17" spans="2:15" ht="12.75">
      <c r="B17" s="134" t="s">
        <v>278</v>
      </c>
      <c r="C17" s="123">
        <v>0.6875</v>
      </c>
      <c r="D17" s="124">
        <v>0.7534722222222222</v>
      </c>
      <c r="E17" s="114">
        <f t="shared" si="1"/>
        <v>0.06597222222222221</v>
      </c>
      <c r="G17" t="s">
        <v>280</v>
      </c>
      <c r="I17" s="160" t="s">
        <v>289</v>
      </c>
      <c r="J17" s="161">
        <v>0.34375</v>
      </c>
      <c r="K17" s="162">
        <v>0.3972222222222222</v>
      </c>
      <c r="M17" s="215"/>
      <c r="N17" s="216"/>
      <c r="O17" s="217"/>
    </row>
    <row r="18" spans="9:15" ht="12.75">
      <c r="I18" s="160" t="s">
        <v>290</v>
      </c>
      <c r="J18" s="161">
        <v>0.4375</v>
      </c>
      <c r="K18" s="162">
        <v>0.4909722222222222</v>
      </c>
      <c r="M18" s="218" t="s">
        <v>289</v>
      </c>
      <c r="N18" s="178">
        <v>0.34375</v>
      </c>
      <c r="O18" s="179">
        <v>0.3972222222222222</v>
      </c>
    </row>
    <row r="19" spans="9:15" ht="12.75">
      <c r="I19" s="160" t="s">
        <v>289</v>
      </c>
      <c r="J19" s="161">
        <v>0.5104166666666666</v>
      </c>
      <c r="K19" s="162">
        <v>0.5638888888888889</v>
      </c>
      <c r="M19" s="218" t="s">
        <v>290</v>
      </c>
      <c r="N19" s="178">
        <v>0.4375</v>
      </c>
      <c r="O19" s="179">
        <v>0.4909722222222222</v>
      </c>
    </row>
    <row r="20" spans="2:15" ht="12.75">
      <c r="B20" s="131" t="s">
        <v>277</v>
      </c>
      <c r="C20" s="118">
        <v>0.4930555555555556</v>
      </c>
      <c r="D20" s="119">
        <v>0.5590277777777778</v>
      </c>
      <c r="E20" s="114">
        <f>D20-C20</f>
        <v>0.06597222222222221</v>
      </c>
      <c r="F20" s="40">
        <f>C21-D20</f>
        <v>0.01736111111111116</v>
      </c>
      <c r="G20" t="s">
        <v>280</v>
      </c>
      <c r="I20" s="163" t="s">
        <v>290</v>
      </c>
      <c r="J20" s="164">
        <v>0.6909722222222222</v>
      </c>
      <c r="K20" s="165">
        <v>0.7444444444444445</v>
      </c>
      <c r="M20" s="218" t="s">
        <v>289</v>
      </c>
      <c r="N20" s="178">
        <v>0.5104166666666666</v>
      </c>
      <c r="O20" s="179">
        <v>0.5638888888888889</v>
      </c>
    </row>
    <row r="21" spans="2:15" ht="12.75">
      <c r="B21" s="133" t="s">
        <v>278</v>
      </c>
      <c r="C21" s="120">
        <v>0.576388888888889</v>
      </c>
      <c r="D21" s="121">
        <v>0.642361111111111</v>
      </c>
      <c r="E21" s="114">
        <f>D21-C21</f>
        <v>0.0659722222222221</v>
      </c>
      <c r="F21" s="40">
        <f>C22-D21</f>
        <v>0.029861111111111116</v>
      </c>
      <c r="G21" t="s">
        <v>280</v>
      </c>
      <c r="I21" s="136"/>
      <c r="J21" s="137"/>
      <c r="K21" s="137"/>
      <c r="M21" s="220" t="s">
        <v>290</v>
      </c>
      <c r="N21" s="194">
        <v>0.6909722222222222</v>
      </c>
      <c r="O21" s="195">
        <v>0.7444444444444445</v>
      </c>
    </row>
    <row r="22" spans="2:15" ht="12.75">
      <c r="B22" s="132" t="s">
        <v>277</v>
      </c>
      <c r="C22" s="120">
        <v>0.6722222222222222</v>
      </c>
      <c r="D22" s="121">
        <v>0.7381944444444444</v>
      </c>
      <c r="E22" s="114">
        <f>D22-C22</f>
        <v>0.06597222222222221</v>
      </c>
      <c r="F22" s="40">
        <f>C23-D22</f>
        <v>0.01388888888888895</v>
      </c>
      <c r="G22" t="s">
        <v>280</v>
      </c>
      <c r="I22" s="166"/>
      <c r="J22" s="167"/>
      <c r="K22" s="168"/>
      <c r="M22" s="198"/>
      <c r="N22" s="199"/>
      <c r="O22" s="199"/>
    </row>
    <row r="23" spans="2:15" ht="12.75">
      <c r="B23" s="133" t="s">
        <v>278</v>
      </c>
      <c r="C23" s="120">
        <v>0.7520833333333333</v>
      </c>
      <c r="D23" s="121">
        <v>0.8180555555555555</v>
      </c>
      <c r="E23" s="114">
        <f>D23-C23</f>
        <v>0.06597222222222221</v>
      </c>
      <c r="F23" s="40"/>
      <c r="G23" t="s">
        <v>280</v>
      </c>
      <c r="I23" s="169" t="s">
        <v>291</v>
      </c>
      <c r="J23" s="170">
        <v>0.1798611111111111</v>
      </c>
      <c r="K23" s="171">
        <v>0.22777777777777777</v>
      </c>
      <c r="M23" s="221"/>
      <c r="N23" s="222"/>
      <c r="O23" s="223"/>
    </row>
    <row r="24" spans="2:15" ht="12.75">
      <c r="B24" s="113"/>
      <c r="C24" s="127"/>
      <c r="D24" s="128"/>
      <c r="I24" s="132" t="s">
        <v>277</v>
      </c>
      <c r="J24" s="120">
        <v>0.23263888888888887</v>
      </c>
      <c r="K24" s="121">
        <v>0.2986111111111111</v>
      </c>
      <c r="M24" s="221" t="s">
        <v>287</v>
      </c>
      <c r="N24" s="224">
        <v>0.3333333333333333</v>
      </c>
      <c r="O24" s="225">
        <v>0.40138888888888885</v>
      </c>
    </row>
    <row r="25" spans="2:15" ht="12.75">
      <c r="B25" s="122"/>
      <c r="C25" s="129"/>
      <c r="D25" s="130"/>
      <c r="I25" s="133" t="s">
        <v>278</v>
      </c>
      <c r="J25" s="120">
        <v>0.3138888888888889</v>
      </c>
      <c r="K25" s="121">
        <v>0.3819444444444444</v>
      </c>
      <c r="M25" s="226" t="s">
        <v>288</v>
      </c>
      <c r="N25" s="178">
        <v>0.4270833333333333</v>
      </c>
      <c r="O25" s="179">
        <v>0.4916666666666667</v>
      </c>
    </row>
    <row r="26" spans="9:15" ht="12.75">
      <c r="I26" s="113" t="s">
        <v>277</v>
      </c>
      <c r="J26" s="120">
        <v>0.4236111111111111</v>
      </c>
      <c r="K26" s="121">
        <v>0.4895833333333333</v>
      </c>
      <c r="M26" s="177" t="s">
        <v>287</v>
      </c>
      <c r="N26" s="180">
        <v>0.5</v>
      </c>
      <c r="O26" s="181">
        <v>0.5680555555555555</v>
      </c>
    </row>
    <row r="27" spans="9:15" ht="12.75">
      <c r="I27" s="113" t="s">
        <v>278</v>
      </c>
      <c r="J27" s="120">
        <v>0.5069444444444444</v>
      </c>
      <c r="K27" s="121">
        <v>0.5729166666666666</v>
      </c>
      <c r="M27" s="227" t="s">
        <v>288</v>
      </c>
      <c r="N27" s="228">
        <v>0.6875</v>
      </c>
      <c r="O27" s="229">
        <v>0.7520833333333333</v>
      </c>
    </row>
    <row r="28" spans="9:15" ht="12.75">
      <c r="I28" s="173" t="s">
        <v>292</v>
      </c>
      <c r="J28" s="174">
        <v>0.607638888888889</v>
      </c>
      <c r="K28" s="175">
        <v>0.6611111111111111</v>
      </c>
      <c r="M28" s="230"/>
      <c r="N28" s="178"/>
      <c r="O28" s="178"/>
    </row>
    <row r="29" spans="9:15" ht="12.75">
      <c r="I29" s="172"/>
      <c r="J29" s="155"/>
      <c r="K29" s="155"/>
      <c r="M29" s="231"/>
      <c r="N29" s="224"/>
      <c r="O29" s="225"/>
    </row>
    <row r="30" spans="9:15" ht="12.75">
      <c r="I30" s="154" t="s">
        <v>287</v>
      </c>
      <c r="J30" s="161">
        <v>0.3333333333333333</v>
      </c>
      <c r="K30" s="161">
        <v>0.40138888888888885</v>
      </c>
      <c r="M30" s="132" t="s">
        <v>277</v>
      </c>
      <c r="N30" s="114">
        <v>0.3506944444444444</v>
      </c>
      <c r="O30" s="115">
        <v>0.4166666666666667</v>
      </c>
    </row>
    <row r="31" spans="9:15" ht="12.75">
      <c r="I31" s="172" t="s">
        <v>288</v>
      </c>
      <c r="J31" s="161">
        <v>0.4270833333333333</v>
      </c>
      <c r="K31" s="161">
        <v>0.4916666666666667</v>
      </c>
      <c r="M31" s="133" t="s">
        <v>278</v>
      </c>
      <c r="N31" s="114">
        <v>0.43333333333333335</v>
      </c>
      <c r="O31" s="115">
        <v>0.5</v>
      </c>
    </row>
    <row r="32" spans="9:15" ht="12.75">
      <c r="I32" s="136"/>
      <c r="J32" s="137"/>
      <c r="K32" s="137"/>
      <c r="M32" s="219"/>
      <c r="N32" s="178"/>
      <c r="O32" s="178"/>
    </row>
    <row r="33" spans="9:15" ht="12.75">
      <c r="I33" s="157"/>
      <c r="J33" s="158"/>
      <c r="K33" s="159"/>
      <c r="M33" s="231"/>
      <c r="N33" s="235"/>
      <c r="O33" s="236"/>
    </row>
    <row r="34" spans="9:15" ht="12.75">
      <c r="I34" s="176" t="s">
        <v>293</v>
      </c>
      <c r="J34" s="161">
        <v>0.1798611111111111</v>
      </c>
      <c r="K34" s="162">
        <v>0.22569444444444445</v>
      </c>
      <c r="M34" s="218"/>
      <c r="N34" s="237"/>
      <c r="O34" s="238"/>
    </row>
    <row r="35" spans="9:15" ht="12.75">
      <c r="I35" s="177" t="s">
        <v>294</v>
      </c>
      <c r="J35" s="178">
        <v>0.2708333333333333</v>
      </c>
      <c r="K35" s="179">
        <v>0.3263888888888889</v>
      </c>
      <c r="M35" s="232" t="s">
        <v>292</v>
      </c>
      <c r="N35" s="233">
        <v>0.7256944444444445</v>
      </c>
      <c r="O35" s="234">
        <v>0.7743055555555555</v>
      </c>
    </row>
    <row r="36" spans="9:15" ht="12.75">
      <c r="I36" s="177" t="s">
        <v>295</v>
      </c>
      <c r="J36" s="180">
        <v>0.3506944444444444</v>
      </c>
      <c r="K36" s="181">
        <v>0.3875</v>
      </c>
      <c r="M36" s="230"/>
      <c r="N36" s="178"/>
      <c r="O36" s="178"/>
    </row>
    <row r="37" spans="9:15" ht="12.75">
      <c r="I37" s="182" t="s">
        <v>294</v>
      </c>
      <c r="J37" s="183">
        <v>0.4375</v>
      </c>
      <c r="K37" s="184">
        <v>0.4930555555555556</v>
      </c>
      <c r="M37" s="231"/>
      <c r="N37" s="224"/>
      <c r="O37" s="225"/>
    </row>
    <row r="38" spans="9:15" ht="12.75">
      <c r="I38" s="185" t="s">
        <v>296</v>
      </c>
      <c r="J38" s="145">
        <v>0.46875</v>
      </c>
      <c r="K38" s="146">
        <v>0.5069444444444444</v>
      </c>
      <c r="M38" s="221" t="s">
        <v>305</v>
      </c>
      <c r="N38" s="224">
        <v>0.3506944444444444</v>
      </c>
      <c r="O38" s="225">
        <v>0.3875</v>
      </c>
    </row>
    <row r="39" spans="9:15" ht="12.75">
      <c r="I39" s="182" t="s">
        <v>297</v>
      </c>
      <c r="J39" s="183">
        <v>0.5</v>
      </c>
      <c r="K39" s="184">
        <v>0.5569444444444445</v>
      </c>
      <c r="M39" s="218" t="s">
        <v>306</v>
      </c>
      <c r="N39" s="178">
        <v>0.4375</v>
      </c>
      <c r="O39" s="179">
        <v>0.4930555555555556</v>
      </c>
    </row>
    <row r="40" spans="9:15" ht="12.75">
      <c r="I40" s="186" t="s">
        <v>298</v>
      </c>
      <c r="J40" s="187">
        <v>0.59375</v>
      </c>
      <c r="K40" s="188">
        <v>0.6409722222222222</v>
      </c>
      <c r="M40" s="218" t="s">
        <v>307</v>
      </c>
      <c r="N40" s="178">
        <v>0.46875</v>
      </c>
      <c r="O40" s="179">
        <v>0.5069444444444444</v>
      </c>
    </row>
    <row r="41" spans="9:15" ht="12.75">
      <c r="I41" s="136"/>
      <c r="J41" s="137"/>
      <c r="K41" s="137"/>
      <c r="M41" s="218" t="s">
        <v>302</v>
      </c>
      <c r="N41" s="178">
        <v>0.5</v>
      </c>
      <c r="O41" s="179">
        <v>0.5569444444444445</v>
      </c>
    </row>
    <row r="42" spans="9:15" ht="12.75">
      <c r="I42" s="136"/>
      <c r="J42" s="137"/>
      <c r="K42" s="137"/>
      <c r="M42" s="220" t="s">
        <v>298</v>
      </c>
      <c r="N42" s="194">
        <v>0.59375</v>
      </c>
      <c r="O42" s="195">
        <v>0.6409722222222222</v>
      </c>
    </row>
    <row r="43" spans="9:15" ht="12.75">
      <c r="I43" s="157"/>
      <c r="J43" s="158"/>
      <c r="K43" s="159"/>
      <c r="M43" s="198"/>
      <c r="N43" s="199"/>
      <c r="O43" s="199"/>
    </row>
    <row r="44" spans="9:15" ht="12.75">
      <c r="I44" s="160" t="s">
        <v>299</v>
      </c>
      <c r="J44" s="161">
        <v>0.2638888888888889</v>
      </c>
      <c r="K44" s="162">
        <v>0.31527777777777777</v>
      </c>
      <c r="M44" s="215"/>
      <c r="N44" s="216"/>
      <c r="O44" s="217"/>
    </row>
    <row r="45" spans="9:15" ht="12.75">
      <c r="I45" s="132" t="s">
        <v>277</v>
      </c>
      <c r="J45" s="114">
        <v>0.3506944444444444</v>
      </c>
      <c r="K45" s="115">
        <v>0.4166666666666667</v>
      </c>
      <c r="M45" s="221" t="s">
        <v>299</v>
      </c>
      <c r="N45" s="224">
        <v>0.5</v>
      </c>
      <c r="O45" s="225">
        <v>0.5513888888888888</v>
      </c>
    </row>
    <row r="46" spans="9:15" ht="12.75">
      <c r="I46" s="133" t="s">
        <v>278</v>
      </c>
      <c r="J46" s="114">
        <v>0.43333333333333335</v>
      </c>
      <c r="K46" s="115">
        <v>0.5</v>
      </c>
      <c r="M46" s="218" t="s">
        <v>308</v>
      </c>
      <c r="N46" s="178">
        <v>0.5590277777777778</v>
      </c>
      <c r="O46" s="179">
        <v>0.6097222222222222</v>
      </c>
    </row>
    <row r="47" spans="9:15" ht="12.75">
      <c r="I47" s="133"/>
      <c r="J47" s="114"/>
      <c r="K47" s="115"/>
      <c r="M47" s="218" t="s">
        <v>299</v>
      </c>
      <c r="N47" s="178">
        <v>0.611111111111111</v>
      </c>
      <c r="O47" s="179">
        <v>0.6625</v>
      </c>
    </row>
    <row r="48" spans="9:15" ht="12.75">
      <c r="I48" s="163" t="s">
        <v>300</v>
      </c>
      <c r="J48" s="164">
        <v>0.6625</v>
      </c>
      <c r="K48" s="165">
        <v>0.7131944444444445</v>
      </c>
      <c r="M48" s="220" t="s">
        <v>309</v>
      </c>
      <c r="N48" s="194">
        <v>0.6625</v>
      </c>
      <c r="O48" s="195">
        <v>0.7131944444444445</v>
      </c>
    </row>
    <row r="49" spans="9:11" ht="12.75">
      <c r="I49" s="136"/>
      <c r="J49" s="189"/>
      <c r="K49" s="189"/>
    </row>
    <row r="50" spans="9:11" ht="12.75">
      <c r="I50" s="190" t="s">
        <v>301</v>
      </c>
      <c r="J50" s="191">
        <v>0.3125</v>
      </c>
      <c r="K50" s="192">
        <v>0.3680555555555556</v>
      </c>
    </row>
    <row r="51" spans="9:15" ht="12.75">
      <c r="I51" s="193" t="s">
        <v>302</v>
      </c>
      <c r="J51" s="194">
        <v>0.375</v>
      </c>
      <c r="K51" s="195">
        <v>0.43194444444444446</v>
      </c>
      <c r="M51" s="131" t="s">
        <v>277</v>
      </c>
      <c r="N51" s="118">
        <v>0.23263888888888887</v>
      </c>
      <c r="O51" s="119">
        <v>0.2986111111111111</v>
      </c>
    </row>
    <row r="52" spans="13:15" ht="12.75">
      <c r="M52" s="133" t="s">
        <v>278</v>
      </c>
      <c r="N52" s="120">
        <v>0.3138888888888889</v>
      </c>
      <c r="O52" s="121">
        <v>0.3819444444444444</v>
      </c>
    </row>
    <row r="53" spans="13:15" ht="12.75">
      <c r="M53" s="113" t="s">
        <v>277</v>
      </c>
      <c r="N53" s="120">
        <v>0.4236111111111111</v>
      </c>
      <c r="O53" s="121">
        <v>0.4895833333333333</v>
      </c>
    </row>
    <row r="54" spans="9:15" ht="12.75">
      <c r="I54" s="131" t="s">
        <v>277</v>
      </c>
      <c r="J54" s="196">
        <v>0.5576388888888889</v>
      </c>
      <c r="K54" s="197">
        <v>0.6236111111111111</v>
      </c>
      <c r="M54" s="113" t="s">
        <v>278</v>
      </c>
      <c r="N54" s="120">
        <v>0.5069444444444444</v>
      </c>
      <c r="O54" s="121">
        <v>0.5729166666666666</v>
      </c>
    </row>
    <row r="55" spans="9:15" ht="12.75">
      <c r="I55" s="133" t="s">
        <v>278</v>
      </c>
      <c r="J55" s="116">
        <v>0.642361111111111</v>
      </c>
      <c r="K55" s="125">
        <v>0.7083333333333334</v>
      </c>
      <c r="M55" s="240" t="s">
        <v>292</v>
      </c>
      <c r="N55" s="239">
        <v>0.607638888888889</v>
      </c>
      <c r="O55" s="241">
        <v>0.6611111111111111</v>
      </c>
    </row>
    <row r="56" spans="9:15" ht="12.75">
      <c r="I56" s="206" t="s">
        <v>285</v>
      </c>
      <c r="J56" s="208">
        <v>0.8798611111111111</v>
      </c>
      <c r="K56" s="209">
        <v>0.9236111111111112</v>
      </c>
      <c r="M56" s="232" t="s">
        <v>304</v>
      </c>
      <c r="N56" s="242">
        <v>0.6666666666666666</v>
      </c>
      <c r="O56" s="243">
        <v>0.7194444444444444</v>
      </c>
    </row>
    <row r="57" spans="9:11" ht="12.75">
      <c r="I57" s="210" t="s">
        <v>286</v>
      </c>
      <c r="J57" s="211">
        <v>0.9791666666666666</v>
      </c>
      <c r="K57" s="212">
        <v>1.0229166666666667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3"/>
  <sheetViews>
    <sheetView zoomScalePageLayoutView="0" workbookViewId="0" topLeftCell="A1">
      <selection activeCell="AH8" sqref="AH8"/>
    </sheetView>
  </sheetViews>
  <sheetFormatPr defaultColWidth="9.140625" defaultRowHeight="12.75"/>
  <cols>
    <col min="1" max="1" width="44.421875" style="78" customWidth="1"/>
    <col min="2" max="2" width="6.00390625" style="79" hidden="1" customWidth="1"/>
    <col min="3" max="5" width="5.7109375" style="78" hidden="1" customWidth="1"/>
    <col min="6" max="6" width="6.00390625" style="78" hidden="1" customWidth="1"/>
    <col min="7" max="15" width="5.57421875" style="78" customWidth="1"/>
    <col min="16" max="16" width="5.7109375" style="79" customWidth="1"/>
    <col min="17" max="17" width="5.7109375" style="79" hidden="1" customWidth="1"/>
    <col min="18" max="18" width="1.1484375" style="78" customWidth="1"/>
    <col min="19" max="19" width="43.57421875" style="78" customWidth="1"/>
    <col min="20" max="20" width="4.8515625" style="78" hidden="1" customWidth="1"/>
    <col min="21" max="21" width="6.421875" style="78" hidden="1" customWidth="1"/>
    <col min="22" max="22" width="6.8515625" style="78" hidden="1" customWidth="1"/>
    <col min="23" max="24" width="6.421875" style="78" hidden="1" customWidth="1"/>
    <col min="25" max="25" width="7.00390625" style="78" hidden="1" customWidth="1"/>
    <col min="26" max="26" width="6.421875" style="78" hidden="1" customWidth="1"/>
    <col min="27" max="35" width="6.00390625" style="78" customWidth="1"/>
    <col min="36" max="36" width="5.140625" style="78" customWidth="1"/>
    <col min="37" max="37" width="5.57421875" style="78" customWidth="1"/>
    <col min="38" max="16384" width="9.140625" style="78" customWidth="1"/>
  </cols>
  <sheetData>
    <row r="1" spans="1:18" s="100" customFormat="1" ht="10.5">
      <c r="A1" s="100" t="s">
        <v>14</v>
      </c>
      <c r="B1" s="101"/>
      <c r="P1" s="101"/>
      <c r="Q1" s="101"/>
      <c r="R1" s="102"/>
    </row>
    <row r="2" spans="1:18" s="100" customFormat="1" ht="10.5">
      <c r="A2" s="100" t="s">
        <v>89</v>
      </c>
      <c r="B2" s="342" t="s">
        <v>205</v>
      </c>
      <c r="C2" s="342"/>
      <c r="D2" s="342"/>
      <c r="E2" s="342"/>
      <c r="F2" s="342"/>
      <c r="G2" s="342"/>
      <c r="H2" s="342"/>
      <c r="I2" s="342"/>
      <c r="J2" s="342"/>
      <c r="K2" s="109"/>
      <c r="L2" s="101"/>
      <c r="R2" s="102"/>
    </row>
    <row r="3" spans="1:18" s="100" customFormat="1" ht="10.5">
      <c r="A3" s="100" t="s">
        <v>15</v>
      </c>
      <c r="B3" s="100" t="s">
        <v>17</v>
      </c>
      <c r="C3" s="100" t="s">
        <v>201</v>
      </c>
      <c r="P3" s="101"/>
      <c r="Q3" s="101"/>
      <c r="R3" s="102"/>
    </row>
    <row r="4" spans="1:18" s="100" customFormat="1" ht="10.5">
      <c r="A4" s="100" t="s">
        <v>16</v>
      </c>
      <c r="C4" s="342" t="s">
        <v>273</v>
      </c>
      <c r="D4" s="342"/>
      <c r="P4" s="101"/>
      <c r="Q4" s="101"/>
      <c r="R4" s="102"/>
    </row>
    <row r="5" ht="10.5">
      <c r="R5" s="80"/>
    </row>
    <row r="6" spans="1:37" s="79" customFormat="1" ht="9" customHeight="1">
      <c r="A6" s="58" t="s">
        <v>19</v>
      </c>
      <c r="B6" s="343" t="s">
        <v>33</v>
      </c>
      <c r="C6" s="343" t="s">
        <v>207</v>
      </c>
      <c r="D6" s="343" t="s">
        <v>21</v>
      </c>
      <c r="E6" s="343" t="s">
        <v>22</v>
      </c>
      <c r="F6" s="343" t="s">
        <v>23</v>
      </c>
      <c r="G6" s="244" t="s">
        <v>1</v>
      </c>
      <c r="H6" s="245" t="s">
        <v>170</v>
      </c>
      <c r="I6" s="248" t="s">
        <v>1</v>
      </c>
      <c r="J6" s="245" t="s">
        <v>170</v>
      </c>
      <c r="K6" s="248" t="s">
        <v>1</v>
      </c>
      <c r="L6" s="245" t="s">
        <v>310</v>
      </c>
      <c r="M6" s="244" t="s">
        <v>170</v>
      </c>
      <c r="N6" s="244" t="s">
        <v>1</v>
      </c>
      <c r="O6" s="244" t="s">
        <v>1</v>
      </c>
      <c r="P6" s="343" t="s">
        <v>217</v>
      </c>
      <c r="Q6" s="337" t="s">
        <v>210</v>
      </c>
      <c r="R6" s="93"/>
      <c r="S6" s="81" t="s">
        <v>19</v>
      </c>
      <c r="T6" s="338" t="s">
        <v>33</v>
      </c>
      <c r="U6" s="338" t="s">
        <v>207</v>
      </c>
      <c r="V6" s="338" t="s">
        <v>275</v>
      </c>
      <c r="W6" s="338" t="s">
        <v>21</v>
      </c>
      <c r="X6" s="338" t="s">
        <v>22</v>
      </c>
      <c r="Y6" s="338" t="s">
        <v>274</v>
      </c>
      <c r="Z6" s="338" t="s">
        <v>23</v>
      </c>
      <c r="AA6" s="244" t="s">
        <v>1</v>
      </c>
      <c r="AB6" s="245" t="s">
        <v>170</v>
      </c>
      <c r="AC6" s="248" t="s">
        <v>1</v>
      </c>
      <c r="AD6" s="245" t="s">
        <v>170</v>
      </c>
      <c r="AE6" s="248" t="s">
        <v>170</v>
      </c>
      <c r="AF6" s="245" t="s">
        <v>310</v>
      </c>
      <c r="AG6" s="244" t="s">
        <v>170</v>
      </c>
      <c r="AH6" s="244" t="s">
        <v>1</v>
      </c>
      <c r="AI6" s="244" t="s">
        <v>1</v>
      </c>
      <c r="AJ6" s="338" t="s">
        <v>29</v>
      </c>
      <c r="AK6" s="338" t="s">
        <v>276</v>
      </c>
    </row>
    <row r="7" spans="1:37" ht="10.5">
      <c r="A7" s="58" t="s">
        <v>2</v>
      </c>
      <c r="B7" s="343"/>
      <c r="C7" s="343"/>
      <c r="D7" s="343"/>
      <c r="E7" s="343"/>
      <c r="F7" s="343"/>
      <c r="G7" s="106" t="s">
        <v>4</v>
      </c>
      <c r="H7" s="246" t="s">
        <v>4</v>
      </c>
      <c r="I7" s="249" t="s">
        <v>4</v>
      </c>
      <c r="J7" s="246" t="s">
        <v>4</v>
      </c>
      <c r="K7" s="249" t="s">
        <v>4</v>
      </c>
      <c r="L7" s="246" t="s">
        <v>4</v>
      </c>
      <c r="M7" s="58" t="s">
        <v>4</v>
      </c>
      <c r="N7" s="58" t="s">
        <v>4</v>
      </c>
      <c r="O7" s="58" t="s">
        <v>4</v>
      </c>
      <c r="P7" s="343"/>
      <c r="Q7" s="337"/>
      <c r="R7" s="80"/>
      <c r="S7" s="81" t="s">
        <v>2</v>
      </c>
      <c r="T7" s="339"/>
      <c r="U7" s="339"/>
      <c r="V7" s="339"/>
      <c r="W7" s="339"/>
      <c r="X7" s="339"/>
      <c r="Y7" s="339"/>
      <c r="Z7" s="339"/>
      <c r="AA7" s="58" t="s">
        <v>4</v>
      </c>
      <c r="AB7" s="247" t="s">
        <v>4</v>
      </c>
      <c r="AC7" s="250" t="s">
        <v>4</v>
      </c>
      <c r="AD7" s="247" t="s">
        <v>4</v>
      </c>
      <c r="AE7" s="250" t="s">
        <v>4</v>
      </c>
      <c r="AF7" s="247" t="s">
        <v>4</v>
      </c>
      <c r="AG7" s="58" t="s">
        <v>4</v>
      </c>
      <c r="AH7" s="58" t="s">
        <v>4</v>
      </c>
      <c r="AI7" s="58" t="s">
        <v>4</v>
      </c>
      <c r="AJ7" s="339"/>
      <c r="AK7" s="339"/>
    </row>
    <row r="8" spans="1:37" s="85" customFormat="1" ht="30" customHeight="1">
      <c r="A8" s="107" t="s">
        <v>5</v>
      </c>
      <c r="B8" s="343"/>
      <c r="C8" s="343"/>
      <c r="D8" s="343"/>
      <c r="E8" s="343"/>
      <c r="F8" s="343"/>
      <c r="G8" s="106" t="s">
        <v>208</v>
      </c>
      <c r="H8" s="106" t="s">
        <v>209</v>
      </c>
      <c r="I8" s="106" t="s">
        <v>232</v>
      </c>
      <c r="J8" s="106" t="s">
        <v>233</v>
      </c>
      <c r="K8" s="106" t="s">
        <v>212</v>
      </c>
      <c r="L8" s="106" t="s">
        <v>213</v>
      </c>
      <c r="M8" s="106" t="s">
        <v>214</v>
      </c>
      <c r="N8" s="106" t="s">
        <v>215</v>
      </c>
      <c r="O8" s="106" t="s">
        <v>234</v>
      </c>
      <c r="P8" s="343"/>
      <c r="Q8" s="337"/>
      <c r="R8" s="84"/>
      <c r="S8" s="83" t="s">
        <v>5</v>
      </c>
      <c r="T8" s="340"/>
      <c r="U8" s="340"/>
      <c r="V8" s="340"/>
      <c r="W8" s="340"/>
      <c r="X8" s="340"/>
      <c r="Y8" s="340"/>
      <c r="Z8" s="340"/>
      <c r="AA8" s="106" t="s">
        <v>235</v>
      </c>
      <c r="AB8" s="106" t="s">
        <v>236</v>
      </c>
      <c r="AC8" s="106" t="s">
        <v>237</v>
      </c>
      <c r="AD8" s="106" t="s">
        <v>238</v>
      </c>
      <c r="AE8" s="106" t="s">
        <v>239</v>
      </c>
      <c r="AF8" s="106" t="s">
        <v>283</v>
      </c>
      <c r="AG8" s="106" t="s">
        <v>284</v>
      </c>
      <c r="AH8" s="106" t="s">
        <v>311</v>
      </c>
      <c r="AI8" s="106" t="s">
        <v>312</v>
      </c>
      <c r="AJ8" s="340"/>
      <c r="AK8" s="340"/>
    </row>
    <row r="9" spans="1:37" ht="10.5">
      <c r="A9" s="86" t="s">
        <v>216</v>
      </c>
      <c r="B9" s="81" t="s">
        <v>258</v>
      </c>
      <c r="C9" s="87">
        <v>0</v>
      </c>
      <c r="D9" s="88">
        <v>0</v>
      </c>
      <c r="E9" s="89">
        <v>0</v>
      </c>
      <c r="F9" s="89">
        <v>0</v>
      </c>
      <c r="G9" s="89">
        <v>0.17361111111111113</v>
      </c>
      <c r="H9" s="89">
        <v>0.23263888888888887</v>
      </c>
      <c r="I9" s="89">
        <v>0.2777777777777778</v>
      </c>
      <c r="J9" s="89">
        <v>0.3506944444444444</v>
      </c>
      <c r="K9" s="89">
        <v>0.4236111111111111</v>
      </c>
      <c r="L9" s="90">
        <v>0.4930555555555556</v>
      </c>
      <c r="M9" s="90">
        <v>0.5576388888888889</v>
      </c>
      <c r="N9" s="90">
        <v>0.6027777777777777</v>
      </c>
      <c r="O9" s="90">
        <v>0.6722222222222222</v>
      </c>
      <c r="P9" s="103" t="s">
        <v>241</v>
      </c>
      <c r="Q9" s="91" t="s">
        <v>241</v>
      </c>
      <c r="R9" s="80"/>
      <c r="S9" s="86" t="s">
        <v>243</v>
      </c>
      <c r="T9" s="81" t="s">
        <v>31</v>
      </c>
      <c r="U9" s="87">
        <v>0</v>
      </c>
      <c r="V9" s="87">
        <v>0</v>
      </c>
      <c r="W9" s="88">
        <v>0</v>
      </c>
      <c r="X9" s="89">
        <v>0</v>
      </c>
      <c r="Y9" s="89">
        <v>0</v>
      </c>
      <c r="Z9" s="89">
        <v>0</v>
      </c>
      <c r="AA9" s="89">
        <v>0.2534722222222222</v>
      </c>
      <c r="AB9" s="89">
        <v>0.3138888888888889</v>
      </c>
      <c r="AC9" s="89">
        <v>0.3541666666666667</v>
      </c>
      <c r="AD9" s="89">
        <v>0.43333333333333335</v>
      </c>
      <c r="AE9" s="89">
        <v>0.5069444444444444</v>
      </c>
      <c r="AF9" s="89">
        <v>0.576388888888889</v>
      </c>
      <c r="AG9" s="89">
        <v>0.642361111111111</v>
      </c>
      <c r="AH9" s="89">
        <v>0.6875</v>
      </c>
      <c r="AI9" s="89">
        <v>0.7520833333333333</v>
      </c>
      <c r="AJ9" s="103" t="s">
        <v>241</v>
      </c>
      <c r="AK9" s="103" t="s">
        <v>241</v>
      </c>
    </row>
    <row r="10" spans="1:37" ht="10.5">
      <c r="A10" s="86" t="s">
        <v>230</v>
      </c>
      <c r="B10" s="81" t="s">
        <v>202</v>
      </c>
      <c r="C10" s="87">
        <v>1</v>
      </c>
      <c r="D10" s="88">
        <v>1</v>
      </c>
      <c r="E10" s="89">
        <v>0.0020833333333333333</v>
      </c>
      <c r="F10" s="89">
        <v>0.0020833333333333333</v>
      </c>
      <c r="G10" s="89">
        <f>E10+G9</f>
        <v>0.17569444444444446</v>
      </c>
      <c r="H10" s="89">
        <f>E10+H9</f>
        <v>0.2347222222222222</v>
      </c>
      <c r="I10" s="89">
        <f>E10+I9</f>
        <v>0.2798611111111111</v>
      </c>
      <c r="J10" s="89">
        <f>J9+E10</f>
        <v>0.35277777777777775</v>
      </c>
      <c r="K10" s="89">
        <f>E10+K9</f>
        <v>0.42569444444444443</v>
      </c>
      <c r="L10" s="89">
        <v>0.4951388888888889</v>
      </c>
      <c r="M10" s="89">
        <f>E10+M9</f>
        <v>0.5597222222222222</v>
      </c>
      <c r="N10" s="89">
        <v>0.6048611111111111</v>
      </c>
      <c r="O10" s="89">
        <v>0.6743055555555555</v>
      </c>
      <c r="P10" s="103" t="s">
        <v>241</v>
      </c>
      <c r="Q10" s="91" t="s">
        <v>241</v>
      </c>
      <c r="R10" s="80"/>
      <c r="S10" s="86" t="s">
        <v>242</v>
      </c>
      <c r="T10" s="81" t="s">
        <v>31</v>
      </c>
      <c r="U10" s="87">
        <v>1</v>
      </c>
      <c r="V10" s="87">
        <v>1</v>
      </c>
      <c r="W10" s="88">
        <v>1</v>
      </c>
      <c r="X10" s="89">
        <v>0.001388888888888889</v>
      </c>
      <c r="Y10" s="89">
        <v>0.001388888888888889</v>
      </c>
      <c r="Z10" s="89">
        <v>0.001388888888888889</v>
      </c>
      <c r="AA10" s="89">
        <f>SUM(AA9+X10)</f>
        <v>0.2548611111111111</v>
      </c>
      <c r="AB10" s="89">
        <f>AB9+X10</f>
        <v>0.31527777777777777</v>
      </c>
      <c r="AC10" s="89">
        <f>X10+AC9</f>
        <v>0.35555555555555557</v>
      </c>
      <c r="AD10" s="89">
        <v>0.43472222222222223</v>
      </c>
      <c r="AE10" s="89">
        <f>X10+AE9</f>
        <v>0.5083333333333333</v>
      </c>
      <c r="AF10" s="89">
        <v>0.5777777777777778</v>
      </c>
      <c r="AG10" s="89">
        <v>0.6437499999999999</v>
      </c>
      <c r="AH10" s="89">
        <v>0.6888888888888889</v>
      </c>
      <c r="AI10" s="89">
        <v>0.7534722222222222</v>
      </c>
      <c r="AJ10" s="103" t="s">
        <v>241</v>
      </c>
      <c r="AK10" s="103" t="s">
        <v>241</v>
      </c>
    </row>
    <row r="11" spans="1:37" ht="10.5">
      <c r="A11" s="86" t="s">
        <v>228</v>
      </c>
      <c r="B11" s="81" t="s">
        <v>202</v>
      </c>
      <c r="C11" s="87">
        <v>0.4</v>
      </c>
      <c r="D11" s="88">
        <v>1.4</v>
      </c>
      <c r="E11" s="89">
        <v>0.0006944444444444445</v>
      </c>
      <c r="F11" s="89">
        <v>0.002777777777777778</v>
      </c>
      <c r="G11" s="89">
        <f aca="true" t="shared" si="0" ref="G11:G43">E11+G10</f>
        <v>0.1763888888888889</v>
      </c>
      <c r="H11" s="89">
        <f aca="true" t="shared" si="1" ref="H11:H43">E11+H10</f>
        <v>0.23541666666666664</v>
      </c>
      <c r="I11" s="89">
        <f aca="true" t="shared" si="2" ref="I11:I43">E11+I10</f>
        <v>0.28055555555555556</v>
      </c>
      <c r="J11" s="89">
        <f aca="true" t="shared" si="3" ref="J11:J43">J10+E11</f>
        <v>0.3534722222222222</v>
      </c>
      <c r="K11" s="89">
        <f aca="true" t="shared" si="4" ref="K11:K43">E11+K10</f>
        <v>0.4263888888888889</v>
      </c>
      <c r="L11" s="89">
        <v>0.49583333333333335</v>
      </c>
      <c r="M11" s="89">
        <f aca="true" t="shared" si="5" ref="M11:M43">E11+M10</f>
        <v>0.5604166666666667</v>
      </c>
      <c r="N11" s="89">
        <v>0.6055555555555555</v>
      </c>
      <c r="O11" s="89">
        <v>0.6749999999999999</v>
      </c>
      <c r="P11" s="103" t="s">
        <v>241</v>
      </c>
      <c r="Q11" s="91" t="s">
        <v>241</v>
      </c>
      <c r="R11" s="80"/>
      <c r="S11" s="86" t="s">
        <v>244</v>
      </c>
      <c r="T11" s="81" t="s">
        <v>31</v>
      </c>
      <c r="U11" s="87">
        <v>0.8</v>
      </c>
      <c r="V11" s="87">
        <v>0.8</v>
      </c>
      <c r="W11" s="88">
        <v>1.8</v>
      </c>
      <c r="X11" s="89">
        <v>0.001388888888888889</v>
      </c>
      <c r="Y11" s="89">
        <v>0.001388888888888889</v>
      </c>
      <c r="Z11" s="89">
        <v>0.002777777777777778</v>
      </c>
      <c r="AA11" s="89">
        <f aca="true" t="shared" si="6" ref="AA11:AA45">SUM(AA10+X11)</f>
        <v>0.25625</v>
      </c>
      <c r="AB11" s="89">
        <f aca="true" t="shared" si="7" ref="AB11:AB45">AB10+X11</f>
        <v>0.31666666666666665</v>
      </c>
      <c r="AC11" s="89">
        <f aca="true" t="shared" si="8" ref="AC11:AC45">X11+AC10</f>
        <v>0.35694444444444445</v>
      </c>
      <c r="AD11" s="89">
        <v>0.4361111111111111</v>
      </c>
      <c r="AE11" s="89">
        <f aca="true" t="shared" si="9" ref="AE11:AE45">X11+AE10</f>
        <v>0.5097222222222222</v>
      </c>
      <c r="AF11" s="89">
        <v>0.5791666666666667</v>
      </c>
      <c r="AG11" s="89">
        <v>0.6451388888888888</v>
      </c>
      <c r="AH11" s="89">
        <v>0.6902777777777778</v>
      </c>
      <c r="AI11" s="89">
        <v>0.7548611111111111</v>
      </c>
      <c r="AJ11" s="103" t="s">
        <v>241</v>
      </c>
      <c r="AK11" s="103" t="s">
        <v>241</v>
      </c>
    </row>
    <row r="12" spans="1:37" ht="10.5">
      <c r="A12" s="86" t="s">
        <v>229</v>
      </c>
      <c r="B12" s="81" t="s">
        <v>202</v>
      </c>
      <c r="C12" s="87">
        <v>1.5</v>
      </c>
      <c r="D12" s="88">
        <v>2.9</v>
      </c>
      <c r="E12" s="89">
        <v>0.001388888888888889</v>
      </c>
      <c r="F12" s="89">
        <v>0.004166666666666667</v>
      </c>
      <c r="G12" s="89">
        <f t="shared" si="0"/>
        <v>0.17777777777777778</v>
      </c>
      <c r="H12" s="89">
        <f t="shared" si="1"/>
        <v>0.23680555555555552</v>
      </c>
      <c r="I12" s="89">
        <f t="shared" si="2"/>
        <v>0.28194444444444444</v>
      </c>
      <c r="J12" s="89">
        <f t="shared" si="3"/>
        <v>0.35486111111111107</v>
      </c>
      <c r="K12" s="89">
        <f t="shared" si="4"/>
        <v>0.42777777777777776</v>
      </c>
      <c r="L12" s="89">
        <v>0.49722222222222223</v>
      </c>
      <c r="M12" s="89">
        <f t="shared" si="5"/>
        <v>0.5618055555555556</v>
      </c>
      <c r="N12" s="89">
        <v>1</v>
      </c>
      <c r="O12" s="89">
        <v>0.6763888888888888</v>
      </c>
      <c r="P12" s="103" t="s">
        <v>241</v>
      </c>
      <c r="Q12" s="91" t="s">
        <v>241</v>
      </c>
      <c r="R12" s="80"/>
      <c r="S12" s="86" t="s">
        <v>245</v>
      </c>
      <c r="T12" s="81" t="s">
        <v>31</v>
      </c>
      <c r="U12" s="87">
        <v>2.1</v>
      </c>
      <c r="V12" s="87">
        <v>2.1</v>
      </c>
      <c r="W12" s="88">
        <v>3.9000000000000004</v>
      </c>
      <c r="X12" s="89">
        <v>0.0020833333333333333</v>
      </c>
      <c r="Y12" s="89">
        <v>0.0020833333333333333</v>
      </c>
      <c r="Z12" s="89">
        <v>0.004861111111111111</v>
      </c>
      <c r="AA12" s="89">
        <f t="shared" si="6"/>
        <v>0.2583333333333333</v>
      </c>
      <c r="AB12" s="89">
        <f t="shared" si="7"/>
        <v>0.31875</v>
      </c>
      <c r="AC12" s="89">
        <f t="shared" si="8"/>
        <v>0.3590277777777778</v>
      </c>
      <c r="AD12" s="89">
        <v>0.43819444444444444</v>
      </c>
      <c r="AE12" s="89">
        <f t="shared" si="9"/>
        <v>0.5118055555555555</v>
      </c>
      <c r="AF12" s="89">
        <v>0.58125</v>
      </c>
      <c r="AG12" s="89">
        <v>0.6472222222222221</v>
      </c>
      <c r="AH12" s="89">
        <v>0.6923611111111111</v>
      </c>
      <c r="AI12" s="89">
        <v>0.7569444444444444</v>
      </c>
      <c r="AJ12" s="103" t="s">
        <v>241</v>
      </c>
      <c r="AK12" s="103" t="s">
        <v>241</v>
      </c>
    </row>
    <row r="13" spans="1:37" ht="10.5">
      <c r="A13" s="86" t="s">
        <v>259</v>
      </c>
      <c r="B13" s="81" t="s">
        <v>40</v>
      </c>
      <c r="C13" s="87">
        <v>3.2</v>
      </c>
      <c r="D13" s="88">
        <v>6.1</v>
      </c>
      <c r="E13" s="89">
        <v>0.003472222222222222</v>
      </c>
      <c r="F13" s="89">
        <v>0.007638888888888889</v>
      </c>
      <c r="G13" s="89">
        <f t="shared" si="0"/>
        <v>0.18125</v>
      </c>
      <c r="H13" s="89">
        <f t="shared" si="1"/>
        <v>0.24027777777777773</v>
      </c>
      <c r="I13" s="89">
        <f t="shared" si="2"/>
        <v>0.28541666666666665</v>
      </c>
      <c r="J13" s="89">
        <f t="shared" si="3"/>
        <v>0.3583333333333333</v>
      </c>
      <c r="K13" s="89">
        <f t="shared" si="4"/>
        <v>0.43124999999999997</v>
      </c>
      <c r="L13" s="89">
        <v>0.5006944444444444</v>
      </c>
      <c r="M13" s="89">
        <f t="shared" si="5"/>
        <v>0.5652777777777778</v>
      </c>
      <c r="N13" s="89">
        <v>0.6104166666666666</v>
      </c>
      <c r="O13" s="89">
        <v>0.679861111111111</v>
      </c>
      <c r="P13" s="103">
        <v>38.400000000000006</v>
      </c>
      <c r="Q13" s="91">
        <v>38.400000000000006</v>
      </c>
      <c r="R13" s="80"/>
      <c r="S13" s="86" t="s">
        <v>246</v>
      </c>
      <c r="T13" s="81" t="s">
        <v>32</v>
      </c>
      <c r="U13" s="91">
        <v>0.7</v>
      </c>
      <c r="V13" s="91">
        <v>0.7</v>
      </c>
      <c r="W13" s="88">
        <v>4.6000000000000005</v>
      </c>
      <c r="X13" s="89">
        <v>0.001388888888888889</v>
      </c>
      <c r="Y13" s="89">
        <v>0.001388888888888889</v>
      </c>
      <c r="Z13" s="89">
        <v>0.00625</v>
      </c>
      <c r="AA13" s="89">
        <f t="shared" si="6"/>
        <v>0.2597222222222222</v>
      </c>
      <c r="AB13" s="89">
        <f t="shared" si="7"/>
        <v>0.32013888888888886</v>
      </c>
      <c r="AC13" s="89">
        <f t="shared" si="8"/>
        <v>0.36041666666666666</v>
      </c>
      <c r="AD13" s="89">
        <v>0.4395833333333334</v>
      </c>
      <c r="AE13" s="89">
        <f t="shared" si="9"/>
        <v>0.5131944444444444</v>
      </c>
      <c r="AF13" s="89">
        <v>0.5826388888888889</v>
      </c>
      <c r="AG13" s="89">
        <v>0.648611111111111</v>
      </c>
      <c r="AH13" s="89">
        <v>0.69375</v>
      </c>
      <c r="AI13" s="89">
        <v>0.7583333333333333</v>
      </c>
      <c r="AJ13" s="103" t="s">
        <v>241</v>
      </c>
      <c r="AK13" s="103" t="s">
        <v>241</v>
      </c>
    </row>
    <row r="14" spans="1:37" ht="10.5">
      <c r="A14" s="86" t="s">
        <v>260</v>
      </c>
      <c r="B14" s="81" t="s">
        <v>40</v>
      </c>
      <c r="C14" s="87">
        <v>1.9</v>
      </c>
      <c r="D14" s="88">
        <v>8</v>
      </c>
      <c r="E14" s="89">
        <v>0.0020833333333333333</v>
      </c>
      <c r="F14" s="89">
        <v>0.009722222222222222</v>
      </c>
      <c r="G14" s="89">
        <f t="shared" si="0"/>
        <v>0.18333333333333332</v>
      </c>
      <c r="H14" s="89">
        <f t="shared" si="1"/>
        <v>0.24236111111111105</v>
      </c>
      <c r="I14" s="89">
        <f t="shared" si="2"/>
        <v>0.2875</v>
      </c>
      <c r="J14" s="89">
        <f t="shared" si="3"/>
        <v>0.3604166666666666</v>
      </c>
      <c r="K14" s="89">
        <f t="shared" si="4"/>
        <v>0.4333333333333333</v>
      </c>
      <c r="L14" s="89">
        <v>0.5027777777777778</v>
      </c>
      <c r="M14" s="89">
        <f t="shared" si="5"/>
        <v>0.5673611111111111</v>
      </c>
      <c r="N14" s="89">
        <v>0.6124999999999999</v>
      </c>
      <c r="O14" s="89">
        <v>0.6819444444444444</v>
      </c>
      <c r="P14" s="103" t="s">
        <v>241</v>
      </c>
      <c r="Q14" s="91" t="s">
        <v>241</v>
      </c>
      <c r="R14" s="80"/>
      <c r="S14" s="86" t="s">
        <v>247</v>
      </c>
      <c r="T14" s="81" t="s">
        <v>31</v>
      </c>
      <c r="U14" s="87">
        <v>1.6</v>
      </c>
      <c r="V14" s="87">
        <v>1.6</v>
      </c>
      <c r="W14" s="88">
        <v>6.200000000000001</v>
      </c>
      <c r="X14" s="89">
        <v>0.0020833333333333333</v>
      </c>
      <c r="Y14" s="89">
        <v>0.0020833333333333333</v>
      </c>
      <c r="Z14" s="89">
        <v>0.008333333333333333</v>
      </c>
      <c r="AA14" s="89">
        <f t="shared" si="6"/>
        <v>0.2618055555555555</v>
      </c>
      <c r="AB14" s="89">
        <f t="shared" si="7"/>
        <v>0.3222222222222222</v>
      </c>
      <c r="AC14" s="89">
        <f t="shared" si="8"/>
        <v>0.3625</v>
      </c>
      <c r="AD14" s="89">
        <v>0.44166666666666665</v>
      </c>
      <c r="AE14" s="89">
        <f t="shared" si="9"/>
        <v>0.5152777777777777</v>
      </c>
      <c r="AF14" s="89">
        <v>0.5847222222222223</v>
      </c>
      <c r="AG14" s="89">
        <v>0.6506944444444444</v>
      </c>
      <c r="AH14" s="89">
        <v>0.6958333333333333</v>
      </c>
      <c r="AI14" s="89">
        <v>0.7604166666666666</v>
      </c>
      <c r="AJ14" s="103" t="s">
        <v>241</v>
      </c>
      <c r="AK14" s="103" t="s">
        <v>241</v>
      </c>
    </row>
    <row r="15" spans="1:37" ht="10.5">
      <c r="A15" s="86" t="s">
        <v>261</v>
      </c>
      <c r="B15" s="81" t="s">
        <v>40</v>
      </c>
      <c r="C15" s="87">
        <v>1.4</v>
      </c>
      <c r="D15" s="88">
        <v>9.4</v>
      </c>
      <c r="E15" s="89">
        <v>0.001388888888888889</v>
      </c>
      <c r="F15" s="89">
        <v>0.011111111111111112</v>
      </c>
      <c r="G15" s="89">
        <f t="shared" si="0"/>
        <v>0.1847222222222222</v>
      </c>
      <c r="H15" s="89">
        <f t="shared" si="1"/>
        <v>0.24374999999999994</v>
      </c>
      <c r="I15" s="89">
        <f t="shared" si="2"/>
        <v>0.28888888888888886</v>
      </c>
      <c r="J15" s="89">
        <f t="shared" si="3"/>
        <v>0.3618055555555555</v>
      </c>
      <c r="K15" s="89">
        <f t="shared" si="4"/>
        <v>0.4347222222222222</v>
      </c>
      <c r="L15" s="89">
        <v>0.5041666666666667</v>
      </c>
      <c r="M15" s="89">
        <f t="shared" si="5"/>
        <v>0.56875</v>
      </c>
      <c r="N15" s="89">
        <v>0.6138888888888888</v>
      </c>
      <c r="O15" s="89">
        <v>0.6833333333333332</v>
      </c>
      <c r="P15" s="103" t="s">
        <v>241</v>
      </c>
      <c r="Q15" s="91" t="s">
        <v>241</v>
      </c>
      <c r="R15" s="80"/>
      <c r="S15" s="86" t="s">
        <v>248</v>
      </c>
      <c r="T15" s="81" t="s">
        <v>31</v>
      </c>
      <c r="U15" s="87">
        <v>0.7</v>
      </c>
      <c r="V15" s="87">
        <v>0.7</v>
      </c>
      <c r="W15" s="88">
        <v>6.900000000000001</v>
      </c>
      <c r="X15" s="89">
        <v>0.001388888888888889</v>
      </c>
      <c r="Y15" s="89">
        <v>0.001388888888888889</v>
      </c>
      <c r="Z15" s="89">
        <v>0.009722222222222222</v>
      </c>
      <c r="AA15" s="89">
        <f t="shared" si="6"/>
        <v>0.2631944444444444</v>
      </c>
      <c r="AB15" s="89">
        <f t="shared" si="7"/>
        <v>0.32361111111111107</v>
      </c>
      <c r="AC15" s="89">
        <f t="shared" si="8"/>
        <v>0.3638888888888889</v>
      </c>
      <c r="AD15" s="89">
        <v>0.44305555555555554</v>
      </c>
      <c r="AE15" s="89">
        <f t="shared" si="9"/>
        <v>0.5166666666666666</v>
      </c>
      <c r="AF15" s="89">
        <v>0.5861111111111111</v>
      </c>
      <c r="AG15" s="89">
        <v>0.6520833333333332</v>
      </c>
      <c r="AH15" s="89">
        <v>0.6972222222222222</v>
      </c>
      <c r="AI15" s="89">
        <v>0.7618055555555555</v>
      </c>
      <c r="AJ15" s="103" t="s">
        <v>241</v>
      </c>
      <c r="AK15" s="103" t="s">
        <v>241</v>
      </c>
    </row>
    <row r="16" spans="1:37" ht="10.5">
      <c r="A16" s="86" t="s">
        <v>262</v>
      </c>
      <c r="B16" s="81" t="s">
        <v>40</v>
      </c>
      <c r="C16" s="87">
        <v>0.9</v>
      </c>
      <c r="D16" s="88">
        <v>10.3</v>
      </c>
      <c r="E16" s="89">
        <v>0.001388888888888889</v>
      </c>
      <c r="F16" s="89">
        <v>0.0125</v>
      </c>
      <c r="G16" s="89">
        <f t="shared" si="0"/>
        <v>0.1861111111111111</v>
      </c>
      <c r="H16" s="89">
        <f t="shared" si="1"/>
        <v>0.24513888888888882</v>
      </c>
      <c r="I16" s="89">
        <f t="shared" si="2"/>
        <v>0.29027777777777775</v>
      </c>
      <c r="J16" s="89">
        <f t="shared" si="3"/>
        <v>0.3631944444444444</v>
      </c>
      <c r="K16" s="89">
        <f t="shared" si="4"/>
        <v>0.43611111111111106</v>
      </c>
      <c r="L16" s="89">
        <v>0.5055555555555555</v>
      </c>
      <c r="M16" s="89">
        <f t="shared" si="5"/>
        <v>0.5701388888888889</v>
      </c>
      <c r="N16" s="89">
        <v>0.6152777777777777</v>
      </c>
      <c r="O16" s="89">
        <v>0.6847222222222221</v>
      </c>
      <c r="P16" s="103" t="s">
        <v>241</v>
      </c>
      <c r="Q16" s="91" t="s">
        <v>241</v>
      </c>
      <c r="R16" s="80"/>
      <c r="S16" s="86" t="s">
        <v>249</v>
      </c>
      <c r="T16" s="81" t="s">
        <v>31</v>
      </c>
      <c r="U16" s="87">
        <v>1.9</v>
      </c>
      <c r="V16" s="108" t="s">
        <v>241</v>
      </c>
      <c r="W16" s="88">
        <v>8.8</v>
      </c>
      <c r="X16" s="89">
        <v>0.0020833333333333333</v>
      </c>
      <c r="Y16" s="105" t="s">
        <v>241</v>
      </c>
      <c r="Z16" s="89">
        <v>0.011805555555555555</v>
      </c>
      <c r="AA16" s="89">
        <f t="shared" si="6"/>
        <v>0.2652777777777777</v>
      </c>
      <c r="AB16" s="89">
        <f t="shared" si="7"/>
        <v>0.3256944444444444</v>
      </c>
      <c r="AC16" s="89">
        <f t="shared" si="8"/>
        <v>0.3659722222222222</v>
      </c>
      <c r="AD16" s="89">
        <v>0.4465277777777778</v>
      </c>
      <c r="AE16" s="89">
        <f t="shared" si="9"/>
        <v>0.5187499999999999</v>
      </c>
      <c r="AF16" s="89">
        <v>0.5881944444444445</v>
      </c>
      <c r="AG16" s="89">
        <v>0.6541666666666666</v>
      </c>
      <c r="AH16" s="89">
        <v>0.6993055555555555</v>
      </c>
      <c r="AI16" s="105" t="s">
        <v>241</v>
      </c>
      <c r="AJ16" s="103" t="s">
        <v>241</v>
      </c>
      <c r="AK16" s="103" t="s">
        <v>241</v>
      </c>
    </row>
    <row r="17" spans="1:37" ht="10.5">
      <c r="A17" s="86" t="s">
        <v>263</v>
      </c>
      <c r="B17" s="81" t="s">
        <v>40</v>
      </c>
      <c r="C17" s="87">
        <v>2.2</v>
      </c>
      <c r="D17" s="88">
        <v>12.5</v>
      </c>
      <c r="E17" s="89">
        <v>0.0020833333333333333</v>
      </c>
      <c r="F17" s="89">
        <v>0.014583333333333334</v>
      </c>
      <c r="G17" s="89">
        <f t="shared" si="0"/>
        <v>0.18819444444444441</v>
      </c>
      <c r="H17" s="89">
        <f t="shared" si="1"/>
        <v>0.24722222222222215</v>
      </c>
      <c r="I17" s="89">
        <f t="shared" si="2"/>
        <v>0.29236111111111107</v>
      </c>
      <c r="J17" s="89">
        <f t="shared" si="3"/>
        <v>0.3652777777777777</v>
      </c>
      <c r="K17" s="89">
        <f t="shared" si="4"/>
        <v>0.4381944444444444</v>
      </c>
      <c r="L17" s="89">
        <v>0.5076388888888889</v>
      </c>
      <c r="M17" s="89">
        <f t="shared" si="5"/>
        <v>0.5722222222222222</v>
      </c>
      <c r="N17" s="89">
        <v>0.617361111111111</v>
      </c>
      <c r="O17" s="89">
        <v>0.6868055555555554</v>
      </c>
      <c r="P17" s="103" t="s">
        <v>241</v>
      </c>
      <c r="Q17" s="91" t="s">
        <v>241</v>
      </c>
      <c r="R17" s="80"/>
      <c r="S17" s="86" t="s">
        <v>221</v>
      </c>
      <c r="T17" s="81" t="s">
        <v>32</v>
      </c>
      <c r="U17" s="87">
        <v>2.1</v>
      </c>
      <c r="V17" s="87">
        <v>4</v>
      </c>
      <c r="W17" s="88">
        <v>10.9</v>
      </c>
      <c r="X17" s="89">
        <v>0.0020833333333333333</v>
      </c>
      <c r="Y17" s="89">
        <v>0.004166666666666667</v>
      </c>
      <c r="Z17" s="89">
        <v>0.013888888888888888</v>
      </c>
      <c r="AA17" s="89">
        <f t="shared" si="6"/>
        <v>0.26736111111111105</v>
      </c>
      <c r="AB17" s="89">
        <f t="shared" si="7"/>
        <v>0.3277777777777777</v>
      </c>
      <c r="AC17" s="89">
        <f t="shared" si="8"/>
        <v>0.3680555555555555</v>
      </c>
      <c r="AD17" s="89">
        <v>0.4479166666666667</v>
      </c>
      <c r="AE17" s="89">
        <f t="shared" si="9"/>
        <v>0.5208333333333333</v>
      </c>
      <c r="AF17" s="89">
        <v>0.5902777777777778</v>
      </c>
      <c r="AG17" s="89">
        <v>0.6562499999999999</v>
      </c>
      <c r="AH17" s="89">
        <v>0.7013888888888888</v>
      </c>
      <c r="AI17" s="89">
        <v>0.7659722222222222</v>
      </c>
      <c r="AJ17" s="103" t="s">
        <v>241</v>
      </c>
      <c r="AK17" s="103">
        <v>40</v>
      </c>
    </row>
    <row r="18" spans="1:37" ht="10.5">
      <c r="A18" s="86" t="s">
        <v>188</v>
      </c>
      <c r="B18" s="81" t="s">
        <v>31</v>
      </c>
      <c r="C18" s="87">
        <v>2</v>
      </c>
      <c r="D18" s="88">
        <v>14.5</v>
      </c>
      <c r="E18" s="89">
        <v>0.0020833333333333333</v>
      </c>
      <c r="F18" s="89">
        <v>0.016666666666666666</v>
      </c>
      <c r="G18" s="89">
        <f t="shared" si="0"/>
        <v>0.19027777777777774</v>
      </c>
      <c r="H18" s="89">
        <f t="shared" si="1"/>
        <v>0.24930555555555547</v>
      </c>
      <c r="I18" s="89">
        <f t="shared" si="2"/>
        <v>0.2944444444444444</v>
      </c>
      <c r="J18" s="89">
        <f t="shared" si="3"/>
        <v>0.367361111111111</v>
      </c>
      <c r="K18" s="89">
        <f t="shared" si="4"/>
        <v>0.4402777777777777</v>
      </c>
      <c r="L18" s="89">
        <v>0.5097222222222222</v>
      </c>
      <c r="M18" s="89">
        <f t="shared" si="5"/>
        <v>0.5743055555555555</v>
      </c>
      <c r="N18" s="89">
        <v>0.6194444444444444</v>
      </c>
      <c r="O18" s="89">
        <v>0.6888888888888888</v>
      </c>
      <c r="P18" s="103" t="s">
        <v>241</v>
      </c>
      <c r="Q18" s="91" t="s">
        <v>241</v>
      </c>
      <c r="R18" s="80"/>
      <c r="S18" s="86" t="s">
        <v>198</v>
      </c>
      <c r="T18" s="81" t="s">
        <v>31</v>
      </c>
      <c r="U18" s="87">
        <v>3.7</v>
      </c>
      <c r="V18" s="87">
        <v>3.7</v>
      </c>
      <c r="W18" s="88">
        <v>14.600000000000001</v>
      </c>
      <c r="X18" s="89">
        <v>0.003472222222222222</v>
      </c>
      <c r="Y18" s="89">
        <v>0.003472222222222222</v>
      </c>
      <c r="Z18" s="89">
        <v>0.017361111111111112</v>
      </c>
      <c r="AA18" s="89">
        <f t="shared" si="6"/>
        <v>0.27083333333333326</v>
      </c>
      <c r="AB18" s="89">
        <f t="shared" si="7"/>
        <v>0.33124999999999993</v>
      </c>
      <c r="AC18" s="89">
        <f t="shared" si="8"/>
        <v>0.37152777777777773</v>
      </c>
      <c r="AD18" s="89">
        <v>0.4513888888888889</v>
      </c>
      <c r="AE18" s="89">
        <f t="shared" si="9"/>
        <v>0.5243055555555555</v>
      </c>
      <c r="AF18" s="89">
        <v>0.59375</v>
      </c>
      <c r="AG18" s="89">
        <v>0.6597222222222221</v>
      </c>
      <c r="AH18" s="89">
        <v>0.704861111111111</v>
      </c>
      <c r="AI18" s="89">
        <v>0.7694444444444444</v>
      </c>
      <c r="AJ18" s="103">
        <v>44.400000000000006</v>
      </c>
      <c r="AK18" s="103">
        <v>44.400000000000006</v>
      </c>
    </row>
    <row r="19" spans="1:37" ht="10.5">
      <c r="A19" s="86" t="s">
        <v>189</v>
      </c>
      <c r="B19" s="81" t="s">
        <v>31</v>
      </c>
      <c r="C19" s="87">
        <v>1.7</v>
      </c>
      <c r="D19" s="88">
        <v>16.2</v>
      </c>
      <c r="E19" s="89">
        <v>0.001388888888888889</v>
      </c>
      <c r="F19" s="89">
        <v>0.018055555555555554</v>
      </c>
      <c r="G19" s="89">
        <f t="shared" si="0"/>
        <v>0.19166666666666662</v>
      </c>
      <c r="H19" s="89">
        <f t="shared" si="1"/>
        <v>0.2506944444444444</v>
      </c>
      <c r="I19" s="89">
        <f t="shared" si="2"/>
        <v>0.2958333333333333</v>
      </c>
      <c r="J19" s="89">
        <f t="shared" si="3"/>
        <v>0.3687499999999999</v>
      </c>
      <c r="K19" s="89">
        <f t="shared" si="4"/>
        <v>0.4416666666666666</v>
      </c>
      <c r="L19" s="89">
        <v>0.5111111111111111</v>
      </c>
      <c r="M19" s="89">
        <f t="shared" si="5"/>
        <v>0.5756944444444444</v>
      </c>
      <c r="N19" s="89">
        <v>0.6208333333333332</v>
      </c>
      <c r="O19" s="89">
        <v>0.6902777777777777</v>
      </c>
      <c r="P19" s="103" t="s">
        <v>241</v>
      </c>
      <c r="Q19" s="91" t="s">
        <v>241</v>
      </c>
      <c r="R19" s="80"/>
      <c r="S19" s="86" t="s">
        <v>197</v>
      </c>
      <c r="T19" s="81" t="s">
        <v>31</v>
      </c>
      <c r="U19" s="87">
        <v>1.8</v>
      </c>
      <c r="V19" s="87">
        <v>1.8</v>
      </c>
      <c r="W19" s="88">
        <v>16.400000000000002</v>
      </c>
      <c r="X19" s="89">
        <v>0.0020833333333333333</v>
      </c>
      <c r="Y19" s="89">
        <v>0.0020833333333333333</v>
      </c>
      <c r="Z19" s="89">
        <v>0.019444444444444445</v>
      </c>
      <c r="AA19" s="89">
        <f t="shared" si="6"/>
        <v>0.2729166666666666</v>
      </c>
      <c r="AB19" s="89">
        <f t="shared" si="7"/>
        <v>0.33333333333333326</v>
      </c>
      <c r="AC19" s="89">
        <f t="shared" si="8"/>
        <v>0.37361111111111106</v>
      </c>
      <c r="AD19" s="89">
        <v>0.4534722222222222</v>
      </c>
      <c r="AE19" s="89">
        <f t="shared" si="9"/>
        <v>0.5263888888888888</v>
      </c>
      <c r="AF19" s="89">
        <v>0.5958333333333333</v>
      </c>
      <c r="AG19" s="89">
        <v>0.6618055555555554</v>
      </c>
      <c r="AH19" s="89">
        <v>0.7069444444444444</v>
      </c>
      <c r="AI19" s="89">
        <v>0.7715277777777777</v>
      </c>
      <c r="AJ19" s="103" t="s">
        <v>241</v>
      </c>
      <c r="AK19" s="103" t="s">
        <v>241</v>
      </c>
    </row>
    <row r="20" spans="1:37" ht="10.5">
      <c r="A20" s="86" t="s">
        <v>190</v>
      </c>
      <c r="B20" s="81" t="s">
        <v>31</v>
      </c>
      <c r="C20" s="87">
        <v>1.2</v>
      </c>
      <c r="D20" s="88">
        <v>17.4</v>
      </c>
      <c r="E20" s="89">
        <v>0.001388888888888889</v>
      </c>
      <c r="F20" s="89">
        <v>0.01944444444444444</v>
      </c>
      <c r="G20" s="89">
        <f t="shared" si="0"/>
        <v>0.1930555555555555</v>
      </c>
      <c r="H20" s="89">
        <f t="shared" si="1"/>
        <v>0.25208333333333327</v>
      </c>
      <c r="I20" s="89">
        <f t="shared" si="2"/>
        <v>0.29722222222222217</v>
      </c>
      <c r="J20" s="89">
        <f t="shared" si="3"/>
        <v>0.3701388888888888</v>
      </c>
      <c r="K20" s="89">
        <f t="shared" si="4"/>
        <v>0.4430555555555555</v>
      </c>
      <c r="L20" s="89">
        <v>0.5125</v>
      </c>
      <c r="M20" s="89">
        <f t="shared" si="5"/>
        <v>0.5770833333333333</v>
      </c>
      <c r="N20" s="89">
        <v>0.6222222222222221</v>
      </c>
      <c r="O20" s="89">
        <v>0.6916666666666665</v>
      </c>
      <c r="P20" s="103" t="s">
        <v>241</v>
      </c>
      <c r="Q20" s="91" t="s">
        <v>241</v>
      </c>
      <c r="R20" s="80"/>
      <c r="S20" s="86" t="s">
        <v>196</v>
      </c>
      <c r="T20" s="81" t="s">
        <v>32</v>
      </c>
      <c r="U20" s="87">
        <v>1.7</v>
      </c>
      <c r="V20" s="87">
        <v>1.7</v>
      </c>
      <c r="W20" s="88">
        <v>18.1</v>
      </c>
      <c r="X20" s="89">
        <v>0.001388888888888889</v>
      </c>
      <c r="Y20" s="89">
        <v>0.001388888888888889</v>
      </c>
      <c r="Z20" s="89">
        <v>0.020833333333333332</v>
      </c>
      <c r="AA20" s="89">
        <f t="shared" si="6"/>
        <v>0.27430555555555547</v>
      </c>
      <c r="AB20" s="89">
        <f t="shared" si="7"/>
        <v>0.33472222222222214</v>
      </c>
      <c r="AC20" s="89">
        <f t="shared" si="8"/>
        <v>0.37499999999999994</v>
      </c>
      <c r="AD20" s="89">
        <v>0.4548611111111111</v>
      </c>
      <c r="AE20" s="89">
        <f t="shared" si="9"/>
        <v>0.5277777777777777</v>
      </c>
      <c r="AF20" s="89">
        <v>0.5972222222222222</v>
      </c>
      <c r="AG20" s="89">
        <v>0.6631944444444443</v>
      </c>
      <c r="AH20" s="89">
        <v>0.7083333333333333</v>
      </c>
      <c r="AI20" s="89">
        <v>0.7729166666666666</v>
      </c>
      <c r="AJ20" s="103" t="s">
        <v>241</v>
      </c>
      <c r="AK20" s="103" t="s">
        <v>241</v>
      </c>
    </row>
    <row r="21" spans="1:37" ht="10.5">
      <c r="A21" s="86" t="s">
        <v>191</v>
      </c>
      <c r="B21" s="81" t="s">
        <v>31</v>
      </c>
      <c r="C21" s="87">
        <v>1</v>
      </c>
      <c r="D21" s="88">
        <v>18.4</v>
      </c>
      <c r="E21" s="89">
        <v>0.001388888888888889</v>
      </c>
      <c r="F21" s="89">
        <v>0.02083333333333333</v>
      </c>
      <c r="G21" s="89">
        <f t="shared" si="0"/>
        <v>0.1944444444444444</v>
      </c>
      <c r="H21" s="89">
        <f t="shared" si="1"/>
        <v>0.25347222222222215</v>
      </c>
      <c r="I21" s="89">
        <f t="shared" si="2"/>
        <v>0.29861111111111105</v>
      </c>
      <c r="J21" s="89">
        <f t="shared" si="3"/>
        <v>0.3715277777777777</v>
      </c>
      <c r="K21" s="89">
        <f t="shared" si="4"/>
        <v>0.44444444444444436</v>
      </c>
      <c r="L21" s="89">
        <v>0.5138888888888888</v>
      </c>
      <c r="M21" s="89">
        <f t="shared" si="5"/>
        <v>0.5784722222222222</v>
      </c>
      <c r="N21" s="89">
        <v>0.623611111111111</v>
      </c>
      <c r="O21" s="89">
        <v>0.6930555555555554</v>
      </c>
      <c r="P21" s="103" t="s">
        <v>241</v>
      </c>
      <c r="Q21" s="91" t="s">
        <v>241</v>
      </c>
      <c r="R21" s="80"/>
      <c r="S21" s="86" t="s">
        <v>206</v>
      </c>
      <c r="T21" s="81" t="s">
        <v>32</v>
      </c>
      <c r="U21" s="87">
        <v>1.3</v>
      </c>
      <c r="V21" s="87">
        <v>1.3</v>
      </c>
      <c r="W21" s="88">
        <v>19.400000000000002</v>
      </c>
      <c r="X21" s="89">
        <v>0.001388888888888889</v>
      </c>
      <c r="Y21" s="89">
        <v>0.001388888888888889</v>
      </c>
      <c r="Z21" s="89">
        <v>0.02222222222222222</v>
      </c>
      <c r="AA21" s="89">
        <f t="shared" si="6"/>
        <v>0.27569444444444435</v>
      </c>
      <c r="AB21" s="89">
        <f t="shared" si="7"/>
        <v>0.336111111111111</v>
      </c>
      <c r="AC21" s="89">
        <f t="shared" si="8"/>
        <v>0.37638888888888883</v>
      </c>
      <c r="AD21" s="89">
        <v>0.45625</v>
      </c>
      <c r="AE21" s="89">
        <f t="shared" si="9"/>
        <v>0.5291666666666666</v>
      </c>
      <c r="AF21" s="89">
        <v>0.5986111111111111</v>
      </c>
      <c r="AG21" s="89">
        <v>0.6645833333333332</v>
      </c>
      <c r="AH21" s="89">
        <v>0.7097222222222221</v>
      </c>
      <c r="AI21" s="89">
        <v>0.7743055555555555</v>
      </c>
      <c r="AJ21" s="103" t="s">
        <v>241</v>
      </c>
      <c r="AK21" s="103" t="s">
        <v>241</v>
      </c>
    </row>
    <row r="22" spans="1:37" ht="10.5">
      <c r="A22" s="86" t="s">
        <v>200</v>
      </c>
      <c r="B22" s="81" t="s">
        <v>31</v>
      </c>
      <c r="C22" s="87">
        <v>1.9</v>
      </c>
      <c r="D22" s="88">
        <v>20.299999999999997</v>
      </c>
      <c r="E22" s="89">
        <v>0.0020833333333333333</v>
      </c>
      <c r="F22" s="89">
        <v>0.02291666666666666</v>
      </c>
      <c r="G22" s="89">
        <f t="shared" si="0"/>
        <v>0.19652777777777772</v>
      </c>
      <c r="H22" s="89">
        <f t="shared" si="1"/>
        <v>0.2555555555555555</v>
      </c>
      <c r="I22" s="89">
        <f t="shared" si="2"/>
        <v>0.3006944444444444</v>
      </c>
      <c r="J22" s="89">
        <f t="shared" si="3"/>
        <v>0.373611111111111</v>
      </c>
      <c r="K22" s="89">
        <f t="shared" si="4"/>
        <v>0.4465277777777777</v>
      </c>
      <c r="L22" s="89">
        <v>0.5159722222222222</v>
      </c>
      <c r="M22" s="89">
        <f t="shared" si="5"/>
        <v>0.5805555555555555</v>
      </c>
      <c r="N22" s="89">
        <v>0.6256944444444443</v>
      </c>
      <c r="O22" s="89">
        <v>0.6951388888888888</v>
      </c>
      <c r="P22" s="103" t="s">
        <v>241</v>
      </c>
      <c r="Q22" s="91" t="s">
        <v>241</v>
      </c>
      <c r="R22" s="80"/>
      <c r="S22" s="86" t="s">
        <v>199</v>
      </c>
      <c r="T22" s="81" t="s">
        <v>31</v>
      </c>
      <c r="U22" s="87">
        <v>1.8</v>
      </c>
      <c r="V22" s="87">
        <v>1.8</v>
      </c>
      <c r="W22" s="88">
        <v>21.200000000000003</v>
      </c>
      <c r="X22" s="89">
        <v>0.0020833333333333333</v>
      </c>
      <c r="Y22" s="89">
        <v>0.0020833333333333333</v>
      </c>
      <c r="Z22" s="89">
        <v>0.024305555555555552</v>
      </c>
      <c r="AA22" s="89">
        <f t="shared" si="6"/>
        <v>0.2777777777777777</v>
      </c>
      <c r="AB22" s="89">
        <f t="shared" si="7"/>
        <v>0.33819444444444435</v>
      </c>
      <c r="AC22" s="89">
        <f t="shared" si="8"/>
        <v>0.37847222222222215</v>
      </c>
      <c r="AD22" s="89">
        <v>0.4583333333333333</v>
      </c>
      <c r="AE22" s="89">
        <f t="shared" si="9"/>
        <v>0.5312499999999999</v>
      </c>
      <c r="AF22" s="89">
        <v>0.6006944444444444</v>
      </c>
      <c r="AG22" s="89">
        <v>0.6666666666666665</v>
      </c>
      <c r="AH22" s="89">
        <v>0.7118055555555555</v>
      </c>
      <c r="AI22" s="89">
        <v>0.7763888888888888</v>
      </c>
      <c r="AJ22" s="103" t="s">
        <v>241</v>
      </c>
      <c r="AK22" s="103" t="s">
        <v>241</v>
      </c>
    </row>
    <row r="23" spans="1:37" ht="10.5">
      <c r="A23" s="86" t="s">
        <v>192</v>
      </c>
      <c r="B23" s="81" t="s">
        <v>31</v>
      </c>
      <c r="C23" s="87">
        <v>0.7</v>
      </c>
      <c r="D23" s="88">
        <v>20.999999999999996</v>
      </c>
      <c r="E23" s="89">
        <v>0.001388888888888889</v>
      </c>
      <c r="F23" s="89">
        <v>0.02430555555555555</v>
      </c>
      <c r="G23" s="89">
        <f t="shared" si="0"/>
        <v>0.1979166666666666</v>
      </c>
      <c r="H23" s="89">
        <f t="shared" si="1"/>
        <v>0.25694444444444436</v>
      </c>
      <c r="I23" s="89">
        <f t="shared" si="2"/>
        <v>0.30208333333333326</v>
      </c>
      <c r="J23" s="89">
        <f t="shared" si="3"/>
        <v>0.3749999999999999</v>
      </c>
      <c r="K23" s="89">
        <f t="shared" si="4"/>
        <v>0.4479166666666666</v>
      </c>
      <c r="L23" s="89">
        <v>0.517361111111111</v>
      </c>
      <c r="M23" s="89">
        <f t="shared" si="5"/>
        <v>0.5819444444444444</v>
      </c>
      <c r="N23" s="89">
        <v>0.6270833333333332</v>
      </c>
      <c r="O23" s="89">
        <v>0.6965277777777776</v>
      </c>
      <c r="P23" s="103" t="s">
        <v>241</v>
      </c>
      <c r="Q23" s="91" t="s">
        <v>241</v>
      </c>
      <c r="R23" s="80"/>
      <c r="S23" s="86" t="s">
        <v>220</v>
      </c>
      <c r="T23" s="81" t="s">
        <v>202</v>
      </c>
      <c r="U23" s="87">
        <v>1.4</v>
      </c>
      <c r="V23" s="87">
        <v>1.4</v>
      </c>
      <c r="W23" s="88">
        <v>22.6</v>
      </c>
      <c r="X23" s="89">
        <v>0.0020833333333333333</v>
      </c>
      <c r="Y23" s="89">
        <v>0.0020833333333333333</v>
      </c>
      <c r="Z23" s="89">
        <v>0.026388888888888885</v>
      </c>
      <c r="AA23" s="89">
        <f t="shared" si="6"/>
        <v>0.279861111111111</v>
      </c>
      <c r="AB23" s="89">
        <f t="shared" si="7"/>
        <v>0.3402777777777777</v>
      </c>
      <c r="AC23" s="89">
        <f t="shared" si="8"/>
        <v>0.3805555555555555</v>
      </c>
      <c r="AD23" s="89">
        <v>0.46041666666666664</v>
      </c>
      <c r="AE23" s="89">
        <f t="shared" si="9"/>
        <v>0.5333333333333332</v>
      </c>
      <c r="AF23" s="89">
        <v>0.6027777777777777</v>
      </c>
      <c r="AG23" s="89">
        <v>0.6687499999999998</v>
      </c>
      <c r="AH23" s="89">
        <v>0.7138888888888888</v>
      </c>
      <c r="AI23" s="89">
        <v>0.7784722222222221</v>
      </c>
      <c r="AJ23" s="103" t="s">
        <v>241</v>
      </c>
      <c r="AK23" s="103" t="s">
        <v>241</v>
      </c>
    </row>
    <row r="24" spans="1:37" ht="10.5">
      <c r="A24" s="86" t="s">
        <v>193</v>
      </c>
      <c r="B24" s="81" t="s">
        <v>31</v>
      </c>
      <c r="C24" s="87">
        <v>1.7</v>
      </c>
      <c r="D24" s="88">
        <v>22.699999999999996</v>
      </c>
      <c r="E24" s="89">
        <v>0.001388888888888889</v>
      </c>
      <c r="F24" s="89">
        <v>0.025694444444444436</v>
      </c>
      <c r="G24" s="89">
        <f t="shared" si="0"/>
        <v>0.19930555555555549</v>
      </c>
      <c r="H24" s="89">
        <f t="shared" si="1"/>
        <v>0.25833333333333325</v>
      </c>
      <c r="I24" s="89">
        <f t="shared" si="2"/>
        <v>0.30347222222222214</v>
      </c>
      <c r="J24" s="89">
        <f t="shared" si="3"/>
        <v>0.3763888888888888</v>
      </c>
      <c r="K24" s="89">
        <f t="shared" si="4"/>
        <v>0.44930555555555546</v>
      </c>
      <c r="L24" s="89">
        <v>0.5187499999999999</v>
      </c>
      <c r="M24" s="89">
        <f t="shared" si="5"/>
        <v>0.5833333333333333</v>
      </c>
      <c r="N24" s="89">
        <v>0.6284722222222221</v>
      </c>
      <c r="O24" s="89">
        <v>0.6979166666666665</v>
      </c>
      <c r="P24" s="103" t="s">
        <v>241</v>
      </c>
      <c r="Q24" s="91" t="s">
        <v>241</v>
      </c>
      <c r="R24" s="80"/>
      <c r="S24" s="86" t="s">
        <v>218</v>
      </c>
      <c r="T24" s="81" t="s">
        <v>31</v>
      </c>
      <c r="U24" s="87">
        <v>1</v>
      </c>
      <c r="V24" s="87">
        <v>1</v>
      </c>
      <c r="W24" s="88">
        <v>23.6</v>
      </c>
      <c r="X24" s="89">
        <v>0.001388888888888889</v>
      </c>
      <c r="Y24" s="89">
        <v>0.001388888888888889</v>
      </c>
      <c r="Z24" s="89">
        <v>0.027777777777777773</v>
      </c>
      <c r="AA24" s="89">
        <f t="shared" si="6"/>
        <v>0.2812499999999999</v>
      </c>
      <c r="AB24" s="89">
        <f t="shared" si="7"/>
        <v>0.34166666666666656</v>
      </c>
      <c r="AC24" s="89">
        <f t="shared" si="8"/>
        <v>0.38194444444444436</v>
      </c>
      <c r="AD24" s="89">
        <v>0.4618055555555555</v>
      </c>
      <c r="AE24" s="89">
        <f t="shared" si="9"/>
        <v>0.5347222222222221</v>
      </c>
      <c r="AF24" s="89">
        <v>0.6041666666666666</v>
      </c>
      <c r="AG24" s="89">
        <v>0.6701388888888887</v>
      </c>
      <c r="AH24" s="89">
        <v>0.7152777777777777</v>
      </c>
      <c r="AI24" s="89">
        <v>0.779861111111111</v>
      </c>
      <c r="AJ24" s="103" t="s">
        <v>241</v>
      </c>
      <c r="AK24" s="103" t="s">
        <v>241</v>
      </c>
    </row>
    <row r="25" spans="1:37" ht="10.5">
      <c r="A25" s="86" t="s">
        <v>203</v>
      </c>
      <c r="B25" s="81" t="s">
        <v>32</v>
      </c>
      <c r="C25" s="87">
        <v>1.5</v>
      </c>
      <c r="D25" s="88">
        <v>24.199999999999996</v>
      </c>
      <c r="E25" s="89">
        <v>0.001388888888888889</v>
      </c>
      <c r="F25" s="89">
        <v>0.027083333333333324</v>
      </c>
      <c r="G25" s="89">
        <f t="shared" si="0"/>
        <v>0.20069444444444437</v>
      </c>
      <c r="H25" s="89">
        <f t="shared" si="1"/>
        <v>0.25972222222222213</v>
      </c>
      <c r="I25" s="89">
        <f t="shared" si="2"/>
        <v>0.304861111111111</v>
      </c>
      <c r="J25" s="89">
        <f t="shared" si="3"/>
        <v>0.37777777777777766</v>
      </c>
      <c r="K25" s="89">
        <f t="shared" si="4"/>
        <v>0.45069444444444434</v>
      </c>
      <c r="L25" s="89">
        <v>0.5201388888888888</v>
      </c>
      <c r="M25" s="89">
        <f t="shared" si="5"/>
        <v>0.5847222222222221</v>
      </c>
      <c r="N25" s="89">
        <v>0.629861111111111</v>
      </c>
      <c r="O25" s="89">
        <v>0.6993055555555554</v>
      </c>
      <c r="P25" s="103" t="s">
        <v>241</v>
      </c>
      <c r="Q25" s="91" t="s">
        <v>241</v>
      </c>
      <c r="R25" s="80"/>
      <c r="S25" s="86" t="s">
        <v>194</v>
      </c>
      <c r="T25" s="81" t="s">
        <v>202</v>
      </c>
      <c r="U25" s="87">
        <v>3.3</v>
      </c>
      <c r="V25" s="87">
        <v>3.3</v>
      </c>
      <c r="W25" s="88">
        <v>26.900000000000002</v>
      </c>
      <c r="X25" s="89">
        <v>0.003472222222222222</v>
      </c>
      <c r="Y25" s="89">
        <v>0.003472222222222222</v>
      </c>
      <c r="Z25" s="89">
        <v>0.031249999999999993</v>
      </c>
      <c r="AA25" s="89">
        <f t="shared" si="6"/>
        <v>0.2847222222222221</v>
      </c>
      <c r="AB25" s="89">
        <f t="shared" si="7"/>
        <v>0.3451388888888888</v>
      </c>
      <c r="AC25" s="89">
        <f t="shared" si="8"/>
        <v>0.3854166666666666</v>
      </c>
      <c r="AD25" s="89">
        <v>0.46527777777777773</v>
      </c>
      <c r="AE25" s="89">
        <f t="shared" si="9"/>
        <v>0.5381944444444443</v>
      </c>
      <c r="AF25" s="89">
        <v>0.6076388888888888</v>
      </c>
      <c r="AG25" s="89">
        <v>0.6736111111111109</v>
      </c>
      <c r="AH25" s="89">
        <v>0.7187499999999999</v>
      </c>
      <c r="AI25" s="89">
        <v>0.7833333333333332</v>
      </c>
      <c r="AJ25" s="103">
        <v>39.6</v>
      </c>
      <c r="AK25" s="103">
        <v>39.6</v>
      </c>
    </row>
    <row r="26" spans="1:37" ht="10.5">
      <c r="A26" s="86" t="s">
        <v>204</v>
      </c>
      <c r="B26" s="81" t="s">
        <v>32</v>
      </c>
      <c r="C26" s="87">
        <v>2</v>
      </c>
      <c r="D26" s="88">
        <v>26.199999999999996</v>
      </c>
      <c r="E26" s="89">
        <v>0.0020833333333333333</v>
      </c>
      <c r="F26" s="89">
        <v>0.029166666666666657</v>
      </c>
      <c r="G26" s="89">
        <f t="shared" si="0"/>
        <v>0.2027777777777777</v>
      </c>
      <c r="H26" s="89">
        <f t="shared" si="1"/>
        <v>0.26180555555555546</v>
      </c>
      <c r="I26" s="89">
        <f t="shared" si="2"/>
        <v>0.30694444444444435</v>
      </c>
      <c r="J26" s="89">
        <f t="shared" si="3"/>
        <v>0.379861111111111</v>
      </c>
      <c r="K26" s="89">
        <f t="shared" si="4"/>
        <v>0.45277777777777767</v>
      </c>
      <c r="L26" s="89">
        <v>0.5222222222222221</v>
      </c>
      <c r="M26" s="89">
        <f t="shared" si="5"/>
        <v>0.5868055555555555</v>
      </c>
      <c r="N26" s="89">
        <v>0.6319444444444443</v>
      </c>
      <c r="O26" s="89">
        <v>0.7013888888888887</v>
      </c>
      <c r="P26" s="103" t="s">
        <v>241</v>
      </c>
      <c r="Q26" s="91" t="s">
        <v>241</v>
      </c>
      <c r="R26" s="80"/>
      <c r="S26" s="86" t="s">
        <v>222</v>
      </c>
      <c r="T26" s="81" t="s">
        <v>32</v>
      </c>
      <c r="U26" s="87">
        <v>3.1</v>
      </c>
      <c r="V26" s="87">
        <v>3.1</v>
      </c>
      <c r="W26" s="88">
        <v>30.000000000000004</v>
      </c>
      <c r="X26" s="89">
        <v>0.003472222222222222</v>
      </c>
      <c r="Y26" s="89">
        <v>0.003472222222222222</v>
      </c>
      <c r="Z26" s="89">
        <v>0.03472222222222222</v>
      </c>
      <c r="AA26" s="89">
        <f t="shared" si="6"/>
        <v>0.2881944444444443</v>
      </c>
      <c r="AB26" s="89">
        <f t="shared" si="7"/>
        <v>0.348611111111111</v>
      </c>
      <c r="AC26" s="89">
        <f t="shared" si="8"/>
        <v>0.3888888888888888</v>
      </c>
      <c r="AD26" s="89">
        <v>0.46874999999999994</v>
      </c>
      <c r="AE26" s="89">
        <f t="shared" si="9"/>
        <v>0.5416666666666665</v>
      </c>
      <c r="AF26" s="89">
        <v>0.611111111111111</v>
      </c>
      <c r="AG26" s="89">
        <v>0.6770833333333331</v>
      </c>
      <c r="AH26" s="89">
        <v>0.7222222222222221</v>
      </c>
      <c r="AI26" s="89">
        <v>0.7868055555555554</v>
      </c>
      <c r="AJ26" s="103">
        <v>37.2</v>
      </c>
      <c r="AK26" s="103">
        <v>37.2</v>
      </c>
    </row>
    <row r="27" spans="1:37" ht="10.5">
      <c r="A27" s="86" t="s">
        <v>194</v>
      </c>
      <c r="B27" s="81" t="s">
        <v>202</v>
      </c>
      <c r="C27" s="87">
        <v>3.1</v>
      </c>
      <c r="D27" s="88">
        <v>29.299999999999997</v>
      </c>
      <c r="E27" s="89">
        <v>0.003472222222222222</v>
      </c>
      <c r="F27" s="89">
        <v>0.03263888888888888</v>
      </c>
      <c r="G27" s="89">
        <f t="shared" si="0"/>
        <v>0.2062499999999999</v>
      </c>
      <c r="H27" s="89">
        <f t="shared" si="1"/>
        <v>0.26527777777777767</v>
      </c>
      <c r="I27" s="89">
        <f t="shared" si="2"/>
        <v>0.31041666666666656</v>
      </c>
      <c r="J27" s="89">
        <f t="shared" si="3"/>
        <v>0.3833333333333332</v>
      </c>
      <c r="K27" s="89">
        <f t="shared" si="4"/>
        <v>0.4562499999999999</v>
      </c>
      <c r="L27" s="89">
        <v>0.5256944444444444</v>
      </c>
      <c r="M27" s="89">
        <f t="shared" si="5"/>
        <v>0.5902777777777777</v>
      </c>
      <c r="N27" s="89">
        <v>0.6354166666666665</v>
      </c>
      <c r="O27" s="89">
        <v>0.7048611111111109</v>
      </c>
      <c r="P27" s="103">
        <v>37.2</v>
      </c>
      <c r="Q27" s="91">
        <v>37.2</v>
      </c>
      <c r="R27" s="80"/>
      <c r="S27" s="86" t="s">
        <v>223</v>
      </c>
      <c r="T27" s="81" t="s">
        <v>32</v>
      </c>
      <c r="U27" s="87">
        <v>1.8</v>
      </c>
      <c r="V27" s="87">
        <v>1.8</v>
      </c>
      <c r="W27" s="88">
        <v>31.800000000000004</v>
      </c>
      <c r="X27" s="89">
        <v>0.0020833333333333333</v>
      </c>
      <c r="Y27" s="89">
        <v>0.0020833333333333333</v>
      </c>
      <c r="Z27" s="89">
        <v>0.03680555555555555</v>
      </c>
      <c r="AA27" s="89">
        <f t="shared" si="6"/>
        <v>0.29027777777777763</v>
      </c>
      <c r="AB27" s="89">
        <f t="shared" si="7"/>
        <v>0.3506944444444443</v>
      </c>
      <c r="AC27" s="89">
        <f t="shared" si="8"/>
        <v>0.3909722222222221</v>
      </c>
      <c r="AD27" s="89">
        <v>0.47083333333333327</v>
      </c>
      <c r="AE27" s="89">
        <f t="shared" si="9"/>
        <v>0.5437499999999998</v>
      </c>
      <c r="AF27" s="89">
        <v>0.6131944444444444</v>
      </c>
      <c r="AG27" s="89">
        <v>0.6791666666666665</v>
      </c>
      <c r="AH27" s="89">
        <v>0.7243055555555554</v>
      </c>
      <c r="AI27" s="89">
        <v>0.7888888888888888</v>
      </c>
      <c r="AJ27" s="103" t="s">
        <v>241</v>
      </c>
      <c r="AK27" s="103" t="s">
        <v>241</v>
      </c>
    </row>
    <row r="28" spans="1:37" ht="10.5">
      <c r="A28" s="86" t="s">
        <v>219</v>
      </c>
      <c r="B28" s="81" t="s">
        <v>31</v>
      </c>
      <c r="C28" s="87">
        <v>3.3</v>
      </c>
      <c r="D28" s="88">
        <v>32.599999999999994</v>
      </c>
      <c r="E28" s="89">
        <v>0.003472222222222222</v>
      </c>
      <c r="F28" s="89">
        <v>0.0361111111111111</v>
      </c>
      <c r="G28" s="89">
        <f t="shared" si="0"/>
        <v>0.20972222222222212</v>
      </c>
      <c r="H28" s="89">
        <f t="shared" si="1"/>
        <v>0.2687499999999999</v>
      </c>
      <c r="I28" s="89">
        <f t="shared" si="2"/>
        <v>0.3138888888888888</v>
      </c>
      <c r="J28" s="89">
        <f t="shared" si="3"/>
        <v>0.3868055555555554</v>
      </c>
      <c r="K28" s="89">
        <f t="shared" si="4"/>
        <v>0.4597222222222221</v>
      </c>
      <c r="L28" s="89">
        <v>0.5291666666666666</v>
      </c>
      <c r="M28" s="89">
        <f t="shared" si="5"/>
        <v>0.5937499999999999</v>
      </c>
      <c r="N28" s="89">
        <v>0.6388888888888887</v>
      </c>
      <c r="O28" s="89">
        <v>0.7083333333333331</v>
      </c>
      <c r="P28" s="103">
        <v>39.6</v>
      </c>
      <c r="Q28" s="91">
        <v>39.6</v>
      </c>
      <c r="R28" s="80"/>
      <c r="S28" s="86" t="s">
        <v>193</v>
      </c>
      <c r="T28" s="81" t="s">
        <v>31</v>
      </c>
      <c r="U28" s="87">
        <v>1.6</v>
      </c>
      <c r="V28" s="87">
        <v>1.6</v>
      </c>
      <c r="W28" s="88">
        <v>33.400000000000006</v>
      </c>
      <c r="X28" s="89">
        <v>0.0020833333333333333</v>
      </c>
      <c r="Y28" s="89">
        <v>0.0020833333333333333</v>
      </c>
      <c r="Z28" s="89">
        <v>0.03888888888888888</v>
      </c>
      <c r="AA28" s="89">
        <f t="shared" si="6"/>
        <v>0.29236111111111096</v>
      </c>
      <c r="AB28" s="89">
        <f t="shared" si="7"/>
        <v>0.35277777777777763</v>
      </c>
      <c r="AC28" s="89">
        <f t="shared" si="8"/>
        <v>0.39305555555555544</v>
      </c>
      <c r="AD28" s="89">
        <v>0.4729166666666666</v>
      </c>
      <c r="AE28" s="89">
        <f t="shared" si="9"/>
        <v>0.5458333333333332</v>
      </c>
      <c r="AF28" s="89">
        <v>0.6152777777777777</v>
      </c>
      <c r="AG28" s="89">
        <v>0.6812499999999998</v>
      </c>
      <c r="AH28" s="89">
        <v>0.7263888888888888</v>
      </c>
      <c r="AI28" s="89">
        <v>0.7909722222222221</v>
      </c>
      <c r="AJ28" s="103" t="s">
        <v>241</v>
      </c>
      <c r="AK28" s="103" t="s">
        <v>241</v>
      </c>
    </row>
    <row r="29" spans="1:37" ht="10.5">
      <c r="A29" s="86" t="s">
        <v>220</v>
      </c>
      <c r="B29" s="81" t="s">
        <v>202</v>
      </c>
      <c r="C29" s="87">
        <v>1</v>
      </c>
      <c r="D29" s="88">
        <v>33.599999999999994</v>
      </c>
      <c r="E29" s="89">
        <v>0.001388888888888889</v>
      </c>
      <c r="F29" s="89">
        <v>0.03749999999999999</v>
      </c>
      <c r="G29" s="89">
        <f t="shared" si="0"/>
        <v>0.211111111111111</v>
      </c>
      <c r="H29" s="89">
        <f t="shared" si="1"/>
        <v>0.27013888888888876</v>
      </c>
      <c r="I29" s="89">
        <f t="shared" si="2"/>
        <v>0.31527777777777766</v>
      </c>
      <c r="J29" s="89">
        <f t="shared" si="3"/>
        <v>0.3881944444444443</v>
      </c>
      <c r="K29" s="89">
        <f t="shared" si="4"/>
        <v>0.46111111111111097</v>
      </c>
      <c r="L29" s="89">
        <v>0.5305555555555554</v>
      </c>
      <c r="M29" s="89">
        <f t="shared" si="5"/>
        <v>0.5951388888888888</v>
      </c>
      <c r="N29" s="89">
        <v>0.6402777777777776</v>
      </c>
      <c r="O29" s="89">
        <v>0.709722222222222</v>
      </c>
      <c r="P29" s="103" t="s">
        <v>241</v>
      </c>
      <c r="Q29" s="91" t="s">
        <v>241</v>
      </c>
      <c r="R29" s="80"/>
      <c r="S29" s="86" t="s">
        <v>224</v>
      </c>
      <c r="T29" s="81" t="s">
        <v>31</v>
      </c>
      <c r="U29" s="87">
        <v>1.8</v>
      </c>
      <c r="V29" s="87">
        <v>1.8</v>
      </c>
      <c r="W29" s="88">
        <v>35.2</v>
      </c>
      <c r="X29" s="89">
        <v>0.001388888888888889</v>
      </c>
      <c r="Y29" s="89">
        <v>0.001388888888888889</v>
      </c>
      <c r="Z29" s="89">
        <v>0.04027777777777777</v>
      </c>
      <c r="AA29" s="89">
        <f t="shared" si="6"/>
        <v>0.29374999999999984</v>
      </c>
      <c r="AB29" s="89">
        <f t="shared" si="7"/>
        <v>0.3541666666666665</v>
      </c>
      <c r="AC29" s="89">
        <f t="shared" si="8"/>
        <v>0.3944444444444443</v>
      </c>
      <c r="AD29" s="89">
        <v>0.4743055555555555</v>
      </c>
      <c r="AE29" s="89">
        <f t="shared" si="9"/>
        <v>0.547222222222222</v>
      </c>
      <c r="AF29" s="89">
        <v>0.6166666666666666</v>
      </c>
      <c r="AG29" s="89">
        <v>0.6826388888888887</v>
      </c>
      <c r="AH29" s="89">
        <v>0.7277777777777776</v>
      </c>
      <c r="AI29" s="89">
        <v>0.792361111111111</v>
      </c>
      <c r="AJ29" s="103" t="s">
        <v>241</v>
      </c>
      <c r="AK29" s="103" t="s">
        <v>241</v>
      </c>
    </row>
    <row r="30" spans="1:37" ht="10.5">
      <c r="A30" s="86" t="s">
        <v>199</v>
      </c>
      <c r="B30" s="81" t="s">
        <v>31</v>
      </c>
      <c r="C30" s="87">
        <v>1.4</v>
      </c>
      <c r="D30" s="88">
        <v>34.99999999999999</v>
      </c>
      <c r="E30" s="89">
        <v>0.0020833333333333333</v>
      </c>
      <c r="F30" s="89">
        <v>0.039583333333333325</v>
      </c>
      <c r="G30" s="89">
        <f t="shared" si="0"/>
        <v>0.21319444444444433</v>
      </c>
      <c r="H30" s="89">
        <f t="shared" si="1"/>
        <v>0.2722222222222221</v>
      </c>
      <c r="I30" s="89">
        <f t="shared" si="2"/>
        <v>0.317361111111111</v>
      </c>
      <c r="J30" s="89">
        <f t="shared" si="3"/>
        <v>0.3902777777777776</v>
      </c>
      <c r="K30" s="89">
        <f t="shared" si="4"/>
        <v>0.4631944444444443</v>
      </c>
      <c r="L30" s="89">
        <v>0.5326388888888888</v>
      </c>
      <c r="M30" s="89">
        <f t="shared" si="5"/>
        <v>0.5972222222222221</v>
      </c>
      <c r="N30" s="89">
        <v>0.6423611111111109</v>
      </c>
      <c r="O30" s="89">
        <v>0.7118055555555554</v>
      </c>
      <c r="P30" s="103" t="s">
        <v>241</v>
      </c>
      <c r="Q30" s="91" t="s">
        <v>241</v>
      </c>
      <c r="R30" s="80"/>
      <c r="S30" s="86" t="s">
        <v>200</v>
      </c>
      <c r="T30" s="81" t="s">
        <v>31</v>
      </c>
      <c r="U30" s="87">
        <v>0.6</v>
      </c>
      <c r="V30" s="87">
        <v>0.6</v>
      </c>
      <c r="W30" s="88">
        <v>35.800000000000004</v>
      </c>
      <c r="X30" s="89">
        <v>0.0006944444444444445</v>
      </c>
      <c r="Y30" s="89">
        <v>0.0006944444444444445</v>
      </c>
      <c r="Z30" s="89">
        <v>0.040972222222222215</v>
      </c>
      <c r="AA30" s="89">
        <f t="shared" si="6"/>
        <v>0.2944444444444443</v>
      </c>
      <c r="AB30" s="89">
        <f t="shared" si="7"/>
        <v>0.35486111111111096</v>
      </c>
      <c r="AC30" s="89">
        <f t="shared" si="8"/>
        <v>0.39513888888888876</v>
      </c>
      <c r="AD30" s="89">
        <v>0.4749999999999999</v>
      </c>
      <c r="AE30" s="89">
        <f t="shared" si="9"/>
        <v>0.5479166666666665</v>
      </c>
      <c r="AF30" s="89">
        <v>0.617361111111111</v>
      </c>
      <c r="AG30" s="89">
        <v>0.6833333333333331</v>
      </c>
      <c r="AH30" s="89">
        <v>0.7284722222222221</v>
      </c>
      <c r="AI30" s="89">
        <v>0.7930555555555554</v>
      </c>
      <c r="AJ30" s="103" t="s">
        <v>241</v>
      </c>
      <c r="AK30" s="103" t="s">
        <v>241</v>
      </c>
    </row>
    <row r="31" spans="1:37" ht="10.5">
      <c r="A31" s="86" t="s">
        <v>195</v>
      </c>
      <c r="B31" s="81" t="s">
        <v>31</v>
      </c>
      <c r="C31" s="87">
        <v>1.6</v>
      </c>
      <c r="D31" s="88">
        <v>36.599999999999994</v>
      </c>
      <c r="E31" s="89">
        <v>0.0020833333333333333</v>
      </c>
      <c r="F31" s="89">
        <v>0.04166666666666666</v>
      </c>
      <c r="G31" s="89">
        <f t="shared" si="0"/>
        <v>0.21527777777777765</v>
      </c>
      <c r="H31" s="89">
        <f t="shared" si="1"/>
        <v>0.2743055555555554</v>
      </c>
      <c r="I31" s="89">
        <f t="shared" si="2"/>
        <v>0.3194444444444443</v>
      </c>
      <c r="J31" s="89">
        <f t="shared" si="3"/>
        <v>0.39236111111111094</v>
      </c>
      <c r="K31" s="89">
        <f t="shared" si="4"/>
        <v>0.4652777777777776</v>
      </c>
      <c r="L31" s="89">
        <v>0.5347222222222221</v>
      </c>
      <c r="M31" s="89">
        <f t="shared" si="5"/>
        <v>0.5993055555555554</v>
      </c>
      <c r="N31" s="89">
        <v>0.6444444444444443</v>
      </c>
      <c r="O31" s="89">
        <v>0.7138888888888887</v>
      </c>
      <c r="P31" s="103" t="s">
        <v>241</v>
      </c>
      <c r="Q31" s="91" t="s">
        <v>241</v>
      </c>
      <c r="R31" s="80"/>
      <c r="S31" s="86" t="s">
        <v>191</v>
      </c>
      <c r="T31" s="81" t="s">
        <v>31</v>
      </c>
      <c r="U31" s="87">
        <v>2</v>
      </c>
      <c r="V31" s="87">
        <v>2</v>
      </c>
      <c r="W31" s="88">
        <v>37.800000000000004</v>
      </c>
      <c r="X31" s="89">
        <v>0.0020833333333333333</v>
      </c>
      <c r="Y31" s="89">
        <v>0.0020833333333333333</v>
      </c>
      <c r="Z31" s="89">
        <v>0.04305555555555555</v>
      </c>
      <c r="AA31" s="89">
        <f t="shared" si="6"/>
        <v>0.2965277777777776</v>
      </c>
      <c r="AB31" s="89">
        <f t="shared" si="7"/>
        <v>0.3569444444444443</v>
      </c>
      <c r="AC31" s="89">
        <f t="shared" si="8"/>
        <v>0.3972222222222221</v>
      </c>
      <c r="AD31" s="89">
        <v>0.47708333333333325</v>
      </c>
      <c r="AE31" s="89">
        <f t="shared" si="9"/>
        <v>0.5499999999999998</v>
      </c>
      <c r="AF31" s="89">
        <v>0.6194444444444444</v>
      </c>
      <c r="AG31" s="89">
        <v>0.6854166666666665</v>
      </c>
      <c r="AH31" s="89">
        <v>0.7305555555555554</v>
      </c>
      <c r="AI31" s="89">
        <v>0.7951388888888887</v>
      </c>
      <c r="AJ31" s="103" t="s">
        <v>241</v>
      </c>
      <c r="AK31" s="103" t="s">
        <v>241</v>
      </c>
    </row>
    <row r="32" spans="1:37" ht="10.5">
      <c r="A32" s="86" t="s">
        <v>196</v>
      </c>
      <c r="B32" s="81" t="s">
        <v>32</v>
      </c>
      <c r="C32" s="87">
        <v>1.4</v>
      </c>
      <c r="D32" s="88">
        <v>37.99999999999999</v>
      </c>
      <c r="E32" s="89">
        <v>0.001388888888888889</v>
      </c>
      <c r="F32" s="89">
        <v>0.04305555555555555</v>
      </c>
      <c r="G32" s="89">
        <f t="shared" si="0"/>
        <v>0.21666666666666654</v>
      </c>
      <c r="H32" s="89">
        <f t="shared" si="1"/>
        <v>0.2756944444444443</v>
      </c>
      <c r="I32" s="89">
        <f t="shared" si="2"/>
        <v>0.3208333333333332</v>
      </c>
      <c r="J32" s="89">
        <f t="shared" si="3"/>
        <v>0.3937499999999998</v>
      </c>
      <c r="K32" s="89">
        <f t="shared" si="4"/>
        <v>0.4666666666666665</v>
      </c>
      <c r="L32" s="89">
        <v>0.536111111111111</v>
      </c>
      <c r="M32" s="89">
        <f t="shared" si="5"/>
        <v>0.6006944444444443</v>
      </c>
      <c r="N32" s="89">
        <v>0.6458333333333331</v>
      </c>
      <c r="O32" s="89">
        <v>0.7152777777777776</v>
      </c>
      <c r="P32" s="103" t="s">
        <v>241</v>
      </c>
      <c r="Q32" s="91" t="s">
        <v>241</v>
      </c>
      <c r="R32" s="80"/>
      <c r="S32" s="86" t="s">
        <v>190</v>
      </c>
      <c r="T32" s="81" t="s">
        <v>31</v>
      </c>
      <c r="U32" s="87">
        <v>0.9</v>
      </c>
      <c r="V32" s="87">
        <v>0.9</v>
      </c>
      <c r="W32" s="88">
        <v>38.7</v>
      </c>
      <c r="X32" s="89">
        <v>0.001388888888888889</v>
      </c>
      <c r="Y32" s="89">
        <v>0.001388888888888889</v>
      </c>
      <c r="Z32" s="89">
        <v>0.04444444444444444</v>
      </c>
      <c r="AA32" s="89">
        <f t="shared" si="6"/>
        <v>0.2979166666666665</v>
      </c>
      <c r="AB32" s="89">
        <f t="shared" si="7"/>
        <v>0.35833333333333317</v>
      </c>
      <c r="AC32" s="89">
        <f t="shared" si="8"/>
        <v>0.39861111111111097</v>
      </c>
      <c r="AD32" s="89">
        <v>0.47847222222222213</v>
      </c>
      <c r="AE32" s="89">
        <f t="shared" si="9"/>
        <v>0.5513888888888887</v>
      </c>
      <c r="AF32" s="89">
        <v>0.6208333333333332</v>
      </c>
      <c r="AG32" s="89">
        <v>0.6868055555555553</v>
      </c>
      <c r="AH32" s="89">
        <v>0.7319444444444443</v>
      </c>
      <c r="AI32" s="89">
        <v>0.7965277777777776</v>
      </c>
      <c r="AJ32" s="103" t="s">
        <v>241</v>
      </c>
      <c r="AK32" s="103" t="s">
        <v>241</v>
      </c>
    </row>
    <row r="33" spans="1:37" ht="10.5">
      <c r="A33" s="86" t="s">
        <v>197</v>
      </c>
      <c r="B33" s="81" t="s">
        <v>31</v>
      </c>
      <c r="C33" s="87">
        <v>1.8</v>
      </c>
      <c r="D33" s="88">
        <v>39.79999999999999</v>
      </c>
      <c r="E33" s="89">
        <v>0.0020833333333333333</v>
      </c>
      <c r="F33" s="89">
        <v>0.04513888888888888</v>
      </c>
      <c r="G33" s="89">
        <f t="shared" si="0"/>
        <v>0.21874999999999986</v>
      </c>
      <c r="H33" s="89">
        <f t="shared" si="1"/>
        <v>0.2777777777777776</v>
      </c>
      <c r="I33" s="89">
        <f t="shared" si="2"/>
        <v>0.3229166666666665</v>
      </c>
      <c r="J33" s="89">
        <f t="shared" si="3"/>
        <v>0.39583333333333315</v>
      </c>
      <c r="K33" s="89">
        <f t="shared" si="4"/>
        <v>0.46874999999999983</v>
      </c>
      <c r="L33" s="89">
        <v>0.5381944444444443</v>
      </c>
      <c r="M33" s="89">
        <f t="shared" si="5"/>
        <v>0.6027777777777776</v>
      </c>
      <c r="N33" s="89">
        <v>0.6479166666666665</v>
      </c>
      <c r="O33" s="89">
        <v>0.7173611111111109</v>
      </c>
      <c r="P33" s="103" t="s">
        <v>241</v>
      </c>
      <c r="Q33" s="91" t="s">
        <v>241</v>
      </c>
      <c r="R33" s="80"/>
      <c r="S33" s="86" t="s">
        <v>189</v>
      </c>
      <c r="T33" s="81" t="s">
        <v>31</v>
      </c>
      <c r="U33" s="87">
        <v>1.2</v>
      </c>
      <c r="V33" s="87">
        <v>1.2</v>
      </c>
      <c r="W33" s="88">
        <v>39.900000000000006</v>
      </c>
      <c r="X33" s="89">
        <v>0.001388888888888889</v>
      </c>
      <c r="Y33" s="89">
        <v>0.001388888888888889</v>
      </c>
      <c r="Z33" s="89">
        <v>0.04583333333333333</v>
      </c>
      <c r="AA33" s="89">
        <f t="shared" si="6"/>
        <v>0.2993055555555554</v>
      </c>
      <c r="AB33" s="89">
        <f t="shared" si="7"/>
        <v>0.35972222222222205</v>
      </c>
      <c r="AC33" s="89">
        <f t="shared" si="8"/>
        <v>0.39999999999999986</v>
      </c>
      <c r="AD33" s="89">
        <v>0.479861111111111</v>
      </c>
      <c r="AE33" s="89">
        <f t="shared" si="9"/>
        <v>0.5527777777777776</v>
      </c>
      <c r="AF33" s="89">
        <v>0.6222222222222221</v>
      </c>
      <c r="AG33" s="89">
        <v>0.6881944444444442</v>
      </c>
      <c r="AH33" s="89">
        <v>0.7333333333333332</v>
      </c>
      <c r="AI33" s="89">
        <v>0.7979166666666665</v>
      </c>
      <c r="AJ33" s="103" t="s">
        <v>241</v>
      </c>
      <c r="AK33" s="103" t="s">
        <v>241</v>
      </c>
    </row>
    <row r="34" spans="1:37" ht="10.5">
      <c r="A34" s="86" t="s">
        <v>198</v>
      </c>
      <c r="B34" s="81" t="s">
        <v>31</v>
      </c>
      <c r="C34" s="87">
        <v>1.8</v>
      </c>
      <c r="D34" s="88">
        <v>41.59999999999999</v>
      </c>
      <c r="E34" s="89">
        <v>0.0020833333333333333</v>
      </c>
      <c r="F34" s="89">
        <v>0.047222222222222214</v>
      </c>
      <c r="G34" s="89">
        <f t="shared" si="0"/>
        <v>0.2208333333333332</v>
      </c>
      <c r="H34" s="89">
        <f t="shared" si="1"/>
        <v>0.27986111111111095</v>
      </c>
      <c r="I34" s="89">
        <f t="shared" si="2"/>
        <v>0.32499999999999984</v>
      </c>
      <c r="J34" s="89">
        <f t="shared" si="3"/>
        <v>0.3979166666666665</v>
      </c>
      <c r="K34" s="89">
        <f t="shared" si="4"/>
        <v>0.47083333333333316</v>
      </c>
      <c r="L34" s="89">
        <v>0.5402777777777776</v>
      </c>
      <c r="M34" s="89">
        <f t="shared" si="5"/>
        <v>0.604861111111111</v>
      </c>
      <c r="N34" s="89">
        <v>0.6499999999999998</v>
      </c>
      <c r="O34" s="89">
        <v>0.7194444444444442</v>
      </c>
      <c r="P34" s="103" t="s">
        <v>241</v>
      </c>
      <c r="Q34" s="91" t="s">
        <v>241</v>
      </c>
      <c r="R34" s="80"/>
      <c r="S34" s="86" t="s">
        <v>225</v>
      </c>
      <c r="T34" s="81" t="s">
        <v>31</v>
      </c>
      <c r="U34" s="87">
        <v>1.7</v>
      </c>
      <c r="V34" s="87">
        <v>1.7</v>
      </c>
      <c r="W34" s="88">
        <v>41.60000000000001</v>
      </c>
      <c r="X34" s="89">
        <v>0.001388888888888889</v>
      </c>
      <c r="Y34" s="89">
        <v>0.001388888888888889</v>
      </c>
      <c r="Z34" s="89">
        <v>0.04722222222222222</v>
      </c>
      <c r="AA34" s="89">
        <f t="shared" si="6"/>
        <v>0.30069444444444426</v>
      </c>
      <c r="AB34" s="89">
        <f t="shared" si="7"/>
        <v>0.36111111111111094</v>
      </c>
      <c r="AC34" s="89">
        <f t="shared" si="8"/>
        <v>0.40138888888888874</v>
      </c>
      <c r="AD34" s="89">
        <v>0.4812499999999999</v>
      </c>
      <c r="AE34" s="89">
        <f t="shared" si="9"/>
        <v>0.5541666666666665</v>
      </c>
      <c r="AF34" s="89">
        <v>0.623611111111111</v>
      </c>
      <c r="AG34" s="89">
        <v>0.6895833333333331</v>
      </c>
      <c r="AH34" s="89">
        <v>0.734722222222222</v>
      </c>
      <c r="AI34" s="89">
        <v>0.7993055555555554</v>
      </c>
      <c r="AJ34" s="103" t="s">
        <v>241</v>
      </c>
      <c r="AK34" s="103" t="s">
        <v>241</v>
      </c>
    </row>
    <row r="35" spans="1:37" ht="10.5">
      <c r="A35" s="86" t="s">
        <v>221</v>
      </c>
      <c r="B35" s="81" t="s">
        <v>32</v>
      </c>
      <c r="C35" s="87">
        <v>3.7</v>
      </c>
      <c r="D35" s="88">
        <v>45.29999999999999</v>
      </c>
      <c r="E35" s="89">
        <v>0.003472222222222222</v>
      </c>
      <c r="F35" s="89">
        <v>0.05069444444444444</v>
      </c>
      <c r="G35" s="89">
        <f t="shared" si="0"/>
        <v>0.2243055555555554</v>
      </c>
      <c r="H35" s="89">
        <f t="shared" si="1"/>
        <v>0.28333333333333316</v>
      </c>
      <c r="I35" s="89">
        <f t="shared" si="2"/>
        <v>0.32847222222222205</v>
      </c>
      <c r="J35" s="89">
        <f t="shared" si="3"/>
        <v>0.4013888888888887</v>
      </c>
      <c r="K35" s="89">
        <f t="shared" si="4"/>
        <v>0.47430555555555537</v>
      </c>
      <c r="L35" s="89">
        <v>0.5437499999999998</v>
      </c>
      <c r="M35" s="89">
        <f t="shared" si="5"/>
        <v>0.6083333333333332</v>
      </c>
      <c r="N35" s="89">
        <v>0.653472222222222</v>
      </c>
      <c r="O35" s="89">
        <v>0.7229166666666664</v>
      </c>
      <c r="P35" s="103">
        <v>44.400000000000006</v>
      </c>
      <c r="Q35" s="91">
        <v>44.400000000000006</v>
      </c>
      <c r="R35" s="80"/>
      <c r="S35" s="86" t="s">
        <v>264</v>
      </c>
      <c r="T35" s="81" t="s">
        <v>40</v>
      </c>
      <c r="U35" s="87">
        <v>0.8</v>
      </c>
      <c r="V35" s="87">
        <v>0.8</v>
      </c>
      <c r="W35" s="88">
        <v>42.400000000000006</v>
      </c>
      <c r="X35" s="89">
        <v>0.001388888888888889</v>
      </c>
      <c r="Y35" s="89">
        <v>0.001388888888888889</v>
      </c>
      <c r="Z35" s="89">
        <v>0.04861111111111111</v>
      </c>
      <c r="AA35" s="89">
        <f t="shared" si="6"/>
        <v>0.30208333333333315</v>
      </c>
      <c r="AB35" s="89">
        <f t="shared" si="7"/>
        <v>0.3624999999999998</v>
      </c>
      <c r="AC35" s="89">
        <f t="shared" si="8"/>
        <v>0.4027777777777776</v>
      </c>
      <c r="AD35" s="89">
        <v>0.4826388888888888</v>
      </c>
      <c r="AE35" s="89">
        <f t="shared" si="9"/>
        <v>0.5555555555555554</v>
      </c>
      <c r="AF35" s="89">
        <v>0.6249999999999999</v>
      </c>
      <c r="AG35" s="89">
        <v>0.690972222222222</v>
      </c>
      <c r="AH35" s="89">
        <v>0.7361111111111109</v>
      </c>
      <c r="AI35" s="89">
        <v>0.8006944444444443</v>
      </c>
      <c r="AJ35" s="103" t="s">
        <v>241</v>
      </c>
      <c r="AK35" s="103" t="s">
        <v>241</v>
      </c>
    </row>
    <row r="36" spans="1:37" ht="10.5">
      <c r="A36" s="86" t="s">
        <v>250</v>
      </c>
      <c r="B36" s="81" t="s">
        <v>31</v>
      </c>
      <c r="C36" s="87">
        <v>2.1</v>
      </c>
      <c r="D36" s="88">
        <v>47.39999999999999</v>
      </c>
      <c r="E36" s="89">
        <v>0.0020833333333333333</v>
      </c>
      <c r="F36" s="89">
        <v>0.05277777777777777</v>
      </c>
      <c r="G36" s="89">
        <f t="shared" si="0"/>
        <v>0.22638888888888872</v>
      </c>
      <c r="H36" s="89">
        <f t="shared" si="1"/>
        <v>0.2854166666666665</v>
      </c>
      <c r="I36" s="89">
        <f t="shared" si="2"/>
        <v>0.3305555555555554</v>
      </c>
      <c r="J36" s="89">
        <f t="shared" si="3"/>
        <v>0.403472222222222</v>
      </c>
      <c r="K36" s="89">
        <f t="shared" si="4"/>
        <v>0.4763888888888887</v>
      </c>
      <c r="L36" s="89">
        <v>0.5458333333333332</v>
      </c>
      <c r="M36" s="89">
        <f t="shared" si="5"/>
        <v>0.6104166666666665</v>
      </c>
      <c r="N36" s="89">
        <v>0.6555555555555553</v>
      </c>
      <c r="O36" s="89">
        <v>0.7249999999999998</v>
      </c>
      <c r="P36" s="103" t="s">
        <v>241</v>
      </c>
      <c r="Q36" s="91" t="s">
        <v>241</v>
      </c>
      <c r="R36" s="80"/>
      <c r="S36" s="86" t="s">
        <v>265</v>
      </c>
      <c r="T36" s="81" t="s">
        <v>40</v>
      </c>
      <c r="U36" s="87">
        <v>1.2</v>
      </c>
      <c r="V36" s="87">
        <v>1.2</v>
      </c>
      <c r="W36" s="88">
        <v>43.60000000000001</v>
      </c>
      <c r="X36" s="89">
        <v>0.001388888888888889</v>
      </c>
      <c r="Y36" s="89">
        <v>0.001388888888888889</v>
      </c>
      <c r="Z36" s="89">
        <v>0.05</v>
      </c>
      <c r="AA36" s="89">
        <f t="shared" si="6"/>
        <v>0.30347222222222203</v>
      </c>
      <c r="AB36" s="89">
        <f t="shared" si="7"/>
        <v>0.3638888888888887</v>
      </c>
      <c r="AC36" s="89">
        <f t="shared" si="8"/>
        <v>0.4041666666666665</v>
      </c>
      <c r="AD36" s="89">
        <v>0.48402777777777767</v>
      </c>
      <c r="AE36" s="89">
        <f t="shared" si="9"/>
        <v>0.5569444444444442</v>
      </c>
      <c r="AF36" s="89">
        <v>0.6263888888888888</v>
      </c>
      <c r="AG36" s="89">
        <v>0.6923611111111109</v>
      </c>
      <c r="AH36" s="89">
        <v>0.7374999999999998</v>
      </c>
      <c r="AI36" s="89">
        <v>0.8020833333333331</v>
      </c>
      <c r="AJ36" s="103" t="s">
        <v>241</v>
      </c>
      <c r="AK36" s="103" t="s">
        <v>241</v>
      </c>
    </row>
    <row r="37" spans="1:37" ht="10.5">
      <c r="A37" s="86" t="s">
        <v>251</v>
      </c>
      <c r="B37" s="81" t="s">
        <v>31</v>
      </c>
      <c r="C37" s="87">
        <v>1.9</v>
      </c>
      <c r="D37" s="88">
        <v>49.29999999999999</v>
      </c>
      <c r="E37" s="89">
        <v>0.0020833333333333333</v>
      </c>
      <c r="F37" s="89">
        <v>0.054861111111111104</v>
      </c>
      <c r="G37" s="89">
        <f t="shared" si="0"/>
        <v>0.22847222222222205</v>
      </c>
      <c r="H37" s="89">
        <f t="shared" si="1"/>
        <v>0.2874999999999998</v>
      </c>
      <c r="I37" s="89">
        <f t="shared" si="2"/>
        <v>0.3326388888888887</v>
      </c>
      <c r="J37" s="89">
        <f t="shared" si="3"/>
        <v>0.40555555555555534</v>
      </c>
      <c r="K37" s="89">
        <f t="shared" si="4"/>
        <v>0.478472222222222</v>
      </c>
      <c r="L37" s="89">
        <v>0.5479166666666665</v>
      </c>
      <c r="M37" s="89">
        <f t="shared" si="5"/>
        <v>0.6124999999999998</v>
      </c>
      <c r="N37" s="89">
        <v>0.6576388888888887</v>
      </c>
      <c r="O37" s="89">
        <v>0.7270833333333331</v>
      </c>
      <c r="P37" s="103" t="s">
        <v>241</v>
      </c>
      <c r="Q37" s="91" t="s">
        <v>241</v>
      </c>
      <c r="R37" s="80"/>
      <c r="S37" s="86" t="s">
        <v>266</v>
      </c>
      <c r="T37" s="81" t="s">
        <v>40</v>
      </c>
      <c r="U37" s="87">
        <v>2.2</v>
      </c>
      <c r="V37" s="87">
        <v>2.2</v>
      </c>
      <c r="W37" s="88">
        <v>45.80000000000001</v>
      </c>
      <c r="X37" s="89">
        <v>0.0020833333333333333</v>
      </c>
      <c r="Y37" s="89">
        <v>0.0020833333333333333</v>
      </c>
      <c r="Z37" s="89">
        <v>0.052083333333333336</v>
      </c>
      <c r="AA37" s="89">
        <f t="shared" si="6"/>
        <v>0.30555555555555536</v>
      </c>
      <c r="AB37" s="89">
        <f t="shared" si="7"/>
        <v>0.36597222222222203</v>
      </c>
      <c r="AC37" s="89">
        <f t="shared" si="8"/>
        <v>0.40624999999999983</v>
      </c>
      <c r="AD37" s="89">
        <v>0.486111111111111</v>
      </c>
      <c r="AE37" s="89">
        <f t="shared" si="9"/>
        <v>0.5590277777777776</v>
      </c>
      <c r="AF37" s="89">
        <v>0.6284722222222221</v>
      </c>
      <c r="AG37" s="89">
        <v>0.6944444444444442</v>
      </c>
      <c r="AH37" s="89">
        <v>0.7395833333333331</v>
      </c>
      <c r="AI37" s="89">
        <v>0.8041666666666665</v>
      </c>
      <c r="AJ37" s="103" t="s">
        <v>241</v>
      </c>
      <c r="AK37" s="103" t="s">
        <v>241</v>
      </c>
    </row>
    <row r="38" spans="1:37" ht="10.5">
      <c r="A38" s="86" t="s">
        <v>252</v>
      </c>
      <c r="B38" s="81" t="s">
        <v>32</v>
      </c>
      <c r="C38" s="87">
        <v>0.9</v>
      </c>
      <c r="D38" s="88">
        <v>50.19999999999999</v>
      </c>
      <c r="E38" s="89">
        <v>0.001388888888888889</v>
      </c>
      <c r="F38" s="89">
        <v>0.056249999999999994</v>
      </c>
      <c r="G38" s="89">
        <f t="shared" si="0"/>
        <v>0.22986111111111093</v>
      </c>
      <c r="H38" s="89">
        <f t="shared" si="1"/>
        <v>0.2888888888888887</v>
      </c>
      <c r="I38" s="89">
        <f t="shared" si="2"/>
        <v>0.3340277777777776</v>
      </c>
      <c r="J38" s="89">
        <f t="shared" si="3"/>
        <v>0.4069444444444442</v>
      </c>
      <c r="K38" s="89">
        <f t="shared" si="4"/>
        <v>0.4798611111111109</v>
      </c>
      <c r="L38" s="89">
        <v>0.5493055555555554</v>
      </c>
      <c r="M38" s="89">
        <f t="shared" si="5"/>
        <v>0.6138888888888887</v>
      </c>
      <c r="N38" s="89">
        <v>0.6590277777777775</v>
      </c>
      <c r="O38" s="89">
        <v>0.728472222222222</v>
      </c>
      <c r="P38" s="103" t="s">
        <v>241</v>
      </c>
      <c r="Q38" s="91" t="s">
        <v>241</v>
      </c>
      <c r="R38" s="80"/>
      <c r="S38" s="86" t="s">
        <v>267</v>
      </c>
      <c r="T38" s="81" t="s">
        <v>40</v>
      </c>
      <c r="U38" s="87">
        <v>0.9</v>
      </c>
      <c r="V38" s="87">
        <v>0.9</v>
      </c>
      <c r="W38" s="88">
        <v>46.70000000000001</v>
      </c>
      <c r="X38" s="89">
        <v>0.001388888888888889</v>
      </c>
      <c r="Y38" s="89">
        <v>0.001388888888888889</v>
      </c>
      <c r="Z38" s="89">
        <v>0.05347222222222223</v>
      </c>
      <c r="AA38" s="89">
        <f t="shared" si="6"/>
        <v>0.30694444444444424</v>
      </c>
      <c r="AB38" s="89">
        <f t="shared" si="7"/>
        <v>0.3673611111111109</v>
      </c>
      <c r="AC38" s="89">
        <f t="shared" si="8"/>
        <v>0.4076388888888887</v>
      </c>
      <c r="AD38" s="89">
        <v>0.4874999999999999</v>
      </c>
      <c r="AE38" s="89">
        <f t="shared" si="9"/>
        <v>0.5604166666666665</v>
      </c>
      <c r="AF38" s="89">
        <v>0.629861111111111</v>
      </c>
      <c r="AG38" s="89">
        <v>0.6958333333333331</v>
      </c>
      <c r="AH38" s="89">
        <v>0.740972222222222</v>
      </c>
      <c r="AI38" s="89">
        <v>0.8055555555555554</v>
      </c>
      <c r="AJ38" s="103" t="s">
        <v>241</v>
      </c>
      <c r="AK38" s="103" t="s">
        <v>241</v>
      </c>
    </row>
    <row r="39" spans="1:37" ht="10.5">
      <c r="A39" s="86" t="s">
        <v>253</v>
      </c>
      <c r="B39" s="81" t="s">
        <v>32</v>
      </c>
      <c r="C39" s="87">
        <v>1.4</v>
      </c>
      <c r="D39" s="88">
        <v>51.59999999999999</v>
      </c>
      <c r="E39" s="89">
        <v>0.0020833333333333333</v>
      </c>
      <c r="F39" s="89">
        <v>0.05833333333333333</v>
      </c>
      <c r="G39" s="89">
        <f t="shared" si="0"/>
        <v>0.23194444444444426</v>
      </c>
      <c r="H39" s="89">
        <f t="shared" si="1"/>
        <v>0.290972222222222</v>
      </c>
      <c r="I39" s="89">
        <f t="shared" si="2"/>
        <v>0.3361111111111109</v>
      </c>
      <c r="J39" s="89">
        <f t="shared" si="3"/>
        <v>0.40902777777777755</v>
      </c>
      <c r="K39" s="89">
        <f t="shared" si="4"/>
        <v>0.48194444444444423</v>
      </c>
      <c r="L39" s="89">
        <v>0.5513888888888887</v>
      </c>
      <c r="M39" s="89">
        <f t="shared" si="5"/>
        <v>0.615972222222222</v>
      </c>
      <c r="N39" s="89">
        <v>0.6611111111111109</v>
      </c>
      <c r="O39" s="89">
        <v>0.7305555555555553</v>
      </c>
      <c r="P39" s="103" t="s">
        <v>241</v>
      </c>
      <c r="Q39" s="91" t="s">
        <v>241</v>
      </c>
      <c r="R39" s="80"/>
      <c r="S39" s="86" t="s">
        <v>268</v>
      </c>
      <c r="T39" s="81" t="s">
        <v>40</v>
      </c>
      <c r="U39" s="87">
        <v>1.7</v>
      </c>
      <c r="V39" s="87">
        <v>1.7</v>
      </c>
      <c r="W39" s="88">
        <v>48.40000000000001</v>
      </c>
      <c r="X39" s="89">
        <v>0.0020833333333333333</v>
      </c>
      <c r="Y39" s="89">
        <v>0.0020833333333333333</v>
      </c>
      <c r="Z39" s="89">
        <v>0.05555555555555556</v>
      </c>
      <c r="AA39" s="89">
        <f t="shared" si="6"/>
        <v>0.30902777777777757</v>
      </c>
      <c r="AB39" s="89">
        <f t="shared" si="7"/>
        <v>0.36944444444444424</v>
      </c>
      <c r="AC39" s="89">
        <f t="shared" si="8"/>
        <v>0.40972222222222204</v>
      </c>
      <c r="AD39" s="89">
        <v>0.4895833333333332</v>
      </c>
      <c r="AE39" s="89">
        <f t="shared" si="9"/>
        <v>0.5624999999999998</v>
      </c>
      <c r="AF39" s="89">
        <v>0.6319444444444443</v>
      </c>
      <c r="AG39" s="89">
        <v>0.6979166666666664</v>
      </c>
      <c r="AH39" s="89">
        <v>0.7430555555555554</v>
      </c>
      <c r="AI39" s="89">
        <v>0.8076388888888887</v>
      </c>
      <c r="AJ39" s="103" t="s">
        <v>241</v>
      </c>
      <c r="AK39" s="103" t="s">
        <v>241</v>
      </c>
    </row>
    <row r="40" spans="1:37" ht="10.5">
      <c r="A40" s="86" t="s">
        <v>254</v>
      </c>
      <c r="B40" s="81" t="s">
        <v>31</v>
      </c>
      <c r="C40" s="87">
        <v>0.5</v>
      </c>
      <c r="D40" s="88">
        <v>52.09999999999999</v>
      </c>
      <c r="E40" s="89">
        <v>0.001388888888888889</v>
      </c>
      <c r="F40" s="89">
        <v>0.05972222222222222</v>
      </c>
      <c r="G40" s="89">
        <f t="shared" si="0"/>
        <v>0.23333333333333314</v>
      </c>
      <c r="H40" s="89">
        <f t="shared" si="1"/>
        <v>0.2923611111111109</v>
      </c>
      <c r="I40" s="89">
        <f t="shared" si="2"/>
        <v>0.3374999999999998</v>
      </c>
      <c r="J40" s="89">
        <f t="shared" si="3"/>
        <v>0.41041666666666643</v>
      </c>
      <c r="K40" s="89">
        <f t="shared" si="4"/>
        <v>0.4833333333333331</v>
      </c>
      <c r="L40" s="89">
        <v>0.5527777777777776</v>
      </c>
      <c r="M40" s="89">
        <f t="shared" si="5"/>
        <v>0.6173611111111109</v>
      </c>
      <c r="N40" s="89">
        <v>0.6624999999999998</v>
      </c>
      <c r="O40" s="89">
        <v>0.7319444444444442</v>
      </c>
      <c r="P40" s="103" t="s">
        <v>241</v>
      </c>
      <c r="Q40" s="91" t="s">
        <v>241</v>
      </c>
      <c r="R40" s="80"/>
      <c r="S40" s="86" t="s">
        <v>269</v>
      </c>
      <c r="T40" s="81" t="s">
        <v>40</v>
      </c>
      <c r="U40" s="87">
        <v>1.7</v>
      </c>
      <c r="V40" s="87">
        <v>1.7</v>
      </c>
      <c r="W40" s="88">
        <v>50.100000000000016</v>
      </c>
      <c r="X40" s="89">
        <v>0.0020833333333333333</v>
      </c>
      <c r="Y40" s="89">
        <v>0.0020833333333333333</v>
      </c>
      <c r="Z40" s="89">
        <v>0.05763888888888889</v>
      </c>
      <c r="AA40" s="89">
        <f t="shared" si="6"/>
        <v>0.3111111111111109</v>
      </c>
      <c r="AB40" s="89">
        <f t="shared" si="7"/>
        <v>0.37152777777777757</v>
      </c>
      <c r="AC40" s="89">
        <f t="shared" si="8"/>
        <v>0.41180555555555537</v>
      </c>
      <c r="AD40" s="89">
        <v>0.49166666666666653</v>
      </c>
      <c r="AE40" s="89">
        <f t="shared" si="9"/>
        <v>0.5645833333333331</v>
      </c>
      <c r="AF40" s="89">
        <v>0.6340277777777776</v>
      </c>
      <c r="AG40" s="89">
        <v>0.6999999999999997</v>
      </c>
      <c r="AH40" s="89">
        <v>0.7451388888888887</v>
      </c>
      <c r="AI40" s="89">
        <v>0.809722222222222</v>
      </c>
      <c r="AJ40" s="103" t="s">
        <v>241</v>
      </c>
      <c r="AK40" s="103" t="s">
        <v>241</v>
      </c>
    </row>
    <row r="41" spans="1:37" ht="10.5">
      <c r="A41" s="86" t="s">
        <v>255</v>
      </c>
      <c r="B41" s="81" t="s">
        <v>31</v>
      </c>
      <c r="C41" s="87">
        <v>2</v>
      </c>
      <c r="D41" s="88">
        <v>54.09999999999999</v>
      </c>
      <c r="E41" s="89">
        <v>0.002777777777777778</v>
      </c>
      <c r="F41" s="89">
        <v>0.06249999999999999</v>
      </c>
      <c r="G41" s="89">
        <f t="shared" si="0"/>
        <v>0.2361111111111109</v>
      </c>
      <c r="H41" s="89">
        <f t="shared" si="1"/>
        <v>0.2951388888888887</v>
      </c>
      <c r="I41" s="89">
        <f t="shared" si="2"/>
        <v>0.34027777777777757</v>
      </c>
      <c r="J41" s="89">
        <f t="shared" si="3"/>
        <v>0.4131944444444442</v>
      </c>
      <c r="K41" s="89">
        <f t="shared" si="4"/>
        <v>0.4861111111111109</v>
      </c>
      <c r="L41" s="89">
        <v>0.5555555555555554</v>
      </c>
      <c r="M41" s="89">
        <f t="shared" si="5"/>
        <v>0.6201388888888887</v>
      </c>
      <c r="N41" s="89">
        <v>0.6652777777777775</v>
      </c>
      <c r="O41" s="89">
        <v>0.7347222222222219</v>
      </c>
      <c r="P41" s="103" t="s">
        <v>241</v>
      </c>
      <c r="Q41" s="91" t="s">
        <v>241</v>
      </c>
      <c r="R41" s="80"/>
      <c r="S41" s="86" t="s">
        <v>226</v>
      </c>
      <c r="T41" s="81" t="s">
        <v>202</v>
      </c>
      <c r="U41" s="87">
        <v>3.2</v>
      </c>
      <c r="V41" s="87">
        <v>3.2</v>
      </c>
      <c r="W41" s="88">
        <v>53.30000000000002</v>
      </c>
      <c r="X41" s="89">
        <v>0.003472222222222222</v>
      </c>
      <c r="Y41" s="89">
        <v>0.003472222222222222</v>
      </c>
      <c r="Z41" s="89">
        <v>0.061111111111111116</v>
      </c>
      <c r="AA41" s="89">
        <f t="shared" si="6"/>
        <v>0.3145833333333331</v>
      </c>
      <c r="AB41" s="89">
        <f t="shared" si="7"/>
        <v>0.3749999999999998</v>
      </c>
      <c r="AC41" s="89">
        <f t="shared" si="8"/>
        <v>0.4152777777777776</v>
      </c>
      <c r="AD41" s="89">
        <v>0.49513888888888874</v>
      </c>
      <c r="AE41" s="89">
        <f t="shared" si="9"/>
        <v>0.5680555555555553</v>
      </c>
      <c r="AF41" s="89">
        <v>0.6374999999999998</v>
      </c>
      <c r="AG41" s="89">
        <v>0.7034722222222219</v>
      </c>
      <c r="AH41" s="89">
        <v>0.7486111111111109</v>
      </c>
      <c r="AI41" s="89">
        <v>0.8131944444444442</v>
      </c>
      <c r="AJ41" s="103">
        <v>38.400000000000006</v>
      </c>
      <c r="AK41" s="103">
        <v>38.400000000000006</v>
      </c>
    </row>
    <row r="42" spans="1:37" ht="10.5">
      <c r="A42" s="86" t="s">
        <v>256</v>
      </c>
      <c r="B42" s="81" t="s">
        <v>31</v>
      </c>
      <c r="C42" s="87">
        <v>0.6</v>
      </c>
      <c r="D42" s="88">
        <v>54.69999999999999</v>
      </c>
      <c r="E42" s="89">
        <v>0.001388888888888889</v>
      </c>
      <c r="F42" s="89">
        <v>0.06388888888888888</v>
      </c>
      <c r="G42" s="89">
        <f t="shared" si="0"/>
        <v>0.2374999999999998</v>
      </c>
      <c r="H42" s="89">
        <f t="shared" si="1"/>
        <v>0.29652777777777756</v>
      </c>
      <c r="I42" s="89">
        <f t="shared" si="2"/>
        <v>0.34166666666666645</v>
      </c>
      <c r="J42" s="89">
        <f t="shared" si="3"/>
        <v>0.4145833333333331</v>
      </c>
      <c r="K42" s="89">
        <f t="shared" si="4"/>
        <v>0.48749999999999977</v>
      </c>
      <c r="L42" s="89">
        <v>0.5569444444444442</v>
      </c>
      <c r="M42" s="89">
        <f t="shared" si="5"/>
        <v>0.6215277777777776</v>
      </c>
      <c r="N42" s="89">
        <v>0.6666666666666664</v>
      </c>
      <c r="O42" s="89">
        <v>0.7361111111111108</v>
      </c>
      <c r="P42" s="103" t="s">
        <v>241</v>
      </c>
      <c r="Q42" s="91">
        <v>23.25</v>
      </c>
      <c r="R42" s="80"/>
      <c r="S42" s="86" t="s">
        <v>227</v>
      </c>
      <c r="T42" s="81" t="s">
        <v>202</v>
      </c>
      <c r="U42" s="87">
        <v>1.3</v>
      </c>
      <c r="V42" s="87">
        <v>1.3</v>
      </c>
      <c r="W42" s="88">
        <v>54.600000000000016</v>
      </c>
      <c r="X42" s="89">
        <v>0.0020833333333333333</v>
      </c>
      <c r="Y42" s="89">
        <v>0.0020833333333333333</v>
      </c>
      <c r="Z42" s="89">
        <v>0.06319444444444446</v>
      </c>
      <c r="AA42" s="89">
        <f t="shared" si="6"/>
        <v>0.31666666666666643</v>
      </c>
      <c r="AB42" s="89">
        <f t="shared" si="7"/>
        <v>0.3770833333333331</v>
      </c>
      <c r="AC42" s="89">
        <f t="shared" si="8"/>
        <v>0.4173611111111109</v>
      </c>
      <c r="AD42" s="89">
        <v>0.49722222222222207</v>
      </c>
      <c r="AE42" s="89">
        <f t="shared" si="9"/>
        <v>0.5701388888888886</v>
      </c>
      <c r="AF42" s="89">
        <v>0.6395833333333332</v>
      </c>
      <c r="AG42" s="89">
        <v>0.7055555555555553</v>
      </c>
      <c r="AH42" s="89">
        <v>0.7506944444444442</v>
      </c>
      <c r="AI42" s="89">
        <v>0.8152777777777775</v>
      </c>
      <c r="AJ42" s="103" t="s">
        <v>241</v>
      </c>
      <c r="AK42" s="103" t="s">
        <v>241</v>
      </c>
    </row>
    <row r="43" spans="1:37" ht="10.5">
      <c r="A43" s="86" t="s">
        <v>257</v>
      </c>
      <c r="B43" s="81" t="s">
        <v>31</v>
      </c>
      <c r="C43" s="87">
        <v>1.5</v>
      </c>
      <c r="D43" s="88">
        <v>56.19999999999999</v>
      </c>
      <c r="E43" s="89">
        <v>0.0020833333333333333</v>
      </c>
      <c r="F43" s="89">
        <v>0.06597222222222222</v>
      </c>
      <c r="G43" s="89">
        <f t="shared" si="0"/>
        <v>0.23958333333333312</v>
      </c>
      <c r="H43" s="89">
        <f t="shared" si="1"/>
        <v>0.2986111111111109</v>
      </c>
      <c r="I43" s="89">
        <f t="shared" si="2"/>
        <v>0.3437499999999998</v>
      </c>
      <c r="J43" s="89">
        <f t="shared" si="3"/>
        <v>0.4166666666666664</v>
      </c>
      <c r="K43" s="89">
        <f t="shared" si="4"/>
        <v>0.4895833333333331</v>
      </c>
      <c r="L43" s="89">
        <v>0.5590277777777776</v>
      </c>
      <c r="M43" s="89">
        <f t="shared" si="5"/>
        <v>0.6236111111111109</v>
      </c>
      <c r="N43" s="89">
        <v>0.6687499999999997</v>
      </c>
      <c r="O43" s="89">
        <v>0.7381944444444442</v>
      </c>
      <c r="P43" s="103" t="s">
        <v>241</v>
      </c>
      <c r="Q43" s="91" t="s">
        <v>241</v>
      </c>
      <c r="R43" s="80"/>
      <c r="S43" s="86" t="s">
        <v>231</v>
      </c>
      <c r="T43" s="81" t="s">
        <v>202</v>
      </c>
      <c r="U43" s="87">
        <v>0.5</v>
      </c>
      <c r="V43" s="87">
        <v>0.5</v>
      </c>
      <c r="W43" s="88">
        <v>55.100000000000016</v>
      </c>
      <c r="X43" s="89">
        <v>0.0006944444444444445</v>
      </c>
      <c r="Y43" s="89">
        <v>0.0006944444444444445</v>
      </c>
      <c r="Z43" s="89">
        <v>0.0638888888888889</v>
      </c>
      <c r="AA43" s="89">
        <f t="shared" si="6"/>
        <v>0.31736111111111087</v>
      </c>
      <c r="AB43" s="89">
        <f t="shared" si="7"/>
        <v>0.37777777777777755</v>
      </c>
      <c r="AC43" s="89">
        <f t="shared" si="8"/>
        <v>0.41805555555555535</v>
      </c>
      <c r="AD43" s="89">
        <v>0.4979166666666665</v>
      </c>
      <c r="AE43" s="89">
        <f t="shared" si="9"/>
        <v>0.5708333333333331</v>
      </c>
      <c r="AF43" s="89">
        <v>0.6402777777777776</v>
      </c>
      <c r="AG43" s="89">
        <v>0.7062499999999997</v>
      </c>
      <c r="AH43" s="89">
        <v>0.7513888888888887</v>
      </c>
      <c r="AI43" s="89">
        <v>0.815972222222222</v>
      </c>
      <c r="AJ43" s="103" t="s">
        <v>241</v>
      </c>
      <c r="AK43" s="103" t="s">
        <v>241</v>
      </c>
    </row>
    <row r="44" spans="1:37" ht="10.5">
      <c r="A44" s="80"/>
      <c r="B44" s="93"/>
      <c r="C44" s="94"/>
      <c r="D44" s="95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7"/>
      <c r="Q44" s="97"/>
      <c r="R44" s="80"/>
      <c r="S44" s="86" t="s">
        <v>272</v>
      </c>
      <c r="T44" s="81" t="s">
        <v>202</v>
      </c>
      <c r="U44" s="87">
        <v>0.3</v>
      </c>
      <c r="V44" s="87">
        <v>0.3</v>
      </c>
      <c r="W44" s="88">
        <v>55.40000000000001</v>
      </c>
      <c r="X44" s="89">
        <v>0.0006944444444444445</v>
      </c>
      <c r="Y44" s="89">
        <v>0.0006944444444444445</v>
      </c>
      <c r="Z44" s="89">
        <v>0.06458333333333334</v>
      </c>
      <c r="AA44" s="89">
        <f t="shared" si="6"/>
        <v>0.3180555555555553</v>
      </c>
      <c r="AB44" s="89">
        <f t="shared" si="7"/>
        <v>0.378472222222222</v>
      </c>
      <c r="AC44" s="89">
        <f t="shared" si="8"/>
        <v>0.4187499999999998</v>
      </c>
      <c r="AD44" s="89">
        <v>0.49861111111111095</v>
      </c>
      <c r="AE44" s="89">
        <f t="shared" si="9"/>
        <v>0.5715277777777775</v>
      </c>
      <c r="AF44" s="89">
        <v>0.640972222222222</v>
      </c>
      <c r="AG44" s="89">
        <v>0.7069444444444442</v>
      </c>
      <c r="AH44" s="89">
        <v>0.7520833333333331</v>
      </c>
      <c r="AI44" s="89">
        <v>0.8166666666666664</v>
      </c>
      <c r="AJ44" s="103" t="s">
        <v>241</v>
      </c>
      <c r="AK44" s="103" t="s">
        <v>241</v>
      </c>
    </row>
    <row r="45" spans="1:37" ht="10.5">
      <c r="A45" s="80"/>
      <c r="B45" s="93"/>
      <c r="C45" s="94"/>
      <c r="D45" s="95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7"/>
      <c r="Q45" s="97"/>
      <c r="R45" s="80"/>
      <c r="S45" s="86" t="s">
        <v>216</v>
      </c>
      <c r="T45" s="81" t="s">
        <v>258</v>
      </c>
      <c r="U45" s="87">
        <v>0.8</v>
      </c>
      <c r="V45" s="87">
        <v>0.8</v>
      </c>
      <c r="W45" s="88">
        <v>56.20000000000001</v>
      </c>
      <c r="X45" s="89">
        <v>0.001388888888888889</v>
      </c>
      <c r="Y45" s="89">
        <v>0.001388888888888889</v>
      </c>
      <c r="Z45" s="89">
        <v>0.06597222222222222</v>
      </c>
      <c r="AA45" s="89">
        <f t="shared" si="6"/>
        <v>0.3194444444444442</v>
      </c>
      <c r="AB45" s="89">
        <f t="shared" si="7"/>
        <v>0.37986111111111087</v>
      </c>
      <c r="AC45" s="89">
        <f t="shared" si="8"/>
        <v>0.4201388888888887</v>
      </c>
      <c r="AD45" s="89">
        <v>0.49999999999999983</v>
      </c>
      <c r="AE45" s="89">
        <f t="shared" si="9"/>
        <v>0.5729166666666664</v>
      </c>
      <c r="AF45" s="89">
        <v>0.6423611111111109</v>
      </c>
      <c r="AG45" s="89">
        <v>0.708333333333333</v>
      </c>
      <c r="AH45" s="89">
        <v>0.753472222222222</v>
      </c>
      <c r="AI45" s="89">
        <v>0.8180555555555553</v>
      </c>
      <c r="AJ45" s="103" t="s">
        <v>241</v>
      </c>
      <c r="AK45" s="103" t="s">
        <v>241</v>
      </c>
    </row>
    <row r="46" ht="10.5">
      <c r="A46" s="78" t="s">
        <v>34</v>
      </c>
    </row>
    <row r="48" ht="10.5">
      <c r="A48" s="78" t="s">
        <v>0</v>
      </c>
    </row>
    <row r="49" spans="1:15" ht="10.5">
      <c r="A49" s="78" t="s">
        <v>90</v>
      </c>
      <c r="G49" s="98"/>
      <c r="H49" s="98"/>
      <c r="I49" s="98"/>
      <c r="J49" s="98"/>
      <c r="K49" s="98"/>
      <c r="L49" s="98"/>
      <c r="M49" s="98"/>
      <c r="N49" s="98"/>
      <c r="O49" s="98"/>
    </row>
    <row r="50" spans="1:15" ht="10.5">
      <c r="A50" s="78" t="s">
        <v>240</v>
      </c>
      <c r="G50" s="98"/>
      <c r="H50" s="98"/>
      <c r="I50" s="98"/>
      <c r="J50" s="98"/>
      <c r="K50" s="98"/>
      <c r="L50" s="98"/>
      <c r="M50" s="98"/>
      <c r="N50" s="98"/>
      <c r="O50" s="98"/>
    </row>
    <row r="51" spans="1:18" ht="10.5">
      <c r="A51" s="78" t="s">
        <v>270</v>
      </c>
      <c r="D51" s="99"/>
      <c r="E51" s="99"/>
      <c r="R51" s="80"/>
    </row>
    <row r="52" spans="1:18" ht="10.5">
      <c r="A52" s="336" t="s">
        <v>271</v>
      </c>
      <c r="B52" s="336"/>
      <c r="C52" s="336"/>
      <c r="D52" s="336"/>
      <c r="E52" s="336"/>
      <c r="F52" s="336"/>
      <c r="G52" s="336"/>
      <c r="H52" s="336"/>
      <c r="I52" s="336"/>
      <c r="J52" s="336"/>
      <c r="K52" s="336"/>
      <c r="L52" s="336"/>
      <c r="M52" s="336"/>
      <c r="N52" s="336"/>
      <c r="R52" s="80"/>
    </row>
    <row r="53" ht="5.25" customHeight="1">
      <c r="R53" s="80"/>
    </row>
  </sheetData>
  <sheetProtection/>
  <mergeCells count="19">
    <mergeCell ref="V6:V8"/>
    <mergeCell ref="W6:W8"/>
    <mergeCell ref="B2:J2"/>
    <mergeCell ref="C4:D4"/>
    <mergeCell ref="B6:B8"/>
    <mergeCell ref="C6:C8"/>
    <mergeCell ref="D6:D8"/>
    <mergeCell ref="E6:E8"/>
    <mergeCell ref="F6:F8"/>
    <mergeCell ref="X6:X8"/>
    <mergeCell ref="Y6:Y8"/>
    <mergeCell ref="Z6:Z8"/>
    <mergeCell ref="AJ6:AJ8"/>
    <mergeCell ref="AK6:AK8"/>
    <mergeCell ref="A52:N52"/>
    <mergeCell ref="P6:P8"/>
    <mergeCell ref="Q6:Q8"/>
    <mergeCell ref="T6:T8"/>
    <mergeCell ref="U6:U8"/>
  </mergeCells>
  <printOptions/>
  <pageMargins left="0.25" right="0.25" top="0.75" bottom="0.75" header="0.3" footer="0.3"/>
  <pageSetup fitToHeight="1" fitToWidth="1"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K53"/>
  <sheetViews>
    <sheetView zoomScalePageLayoutView="0" workbookViewId="0" topLeftCell="H1">
      <selection activeCell="Z17" sqref="Z17"/>
    </sheetView>
  </sheetViews>
  <sheetFormatPr defaultColWidth="9.140625" defaultRowHeight="12.75"/>
  <cols>
    <col min="1" max="1" width="44.421875" style="78" customWidth="1"/>
    <col min="2" max="2" width="6.00390625" style="79" customWidth="1"/>
    <col min="3" max="5" width="5.7109375" style="78" customWidth="1"/>
    <col min="6" max="6" width="6.00390625" style="78" customWidth="1"/>
    <col min="7" max="15" width="5.57421875" style="78" customWidth="1"/>
    <col min="16" max="16" width="5.7109375" style="79" customWidth="1"/>
    <col min="17" max="17" width="5.7109375" style="79" hidden="1" customWidth="1"/>
    <col min="18" max="18" width="0.9921875" style="78" customWidth="1"/>
    <col min="19" max="19" width="43.57421875" style="78" customWidth="1"/>
    <col min="20" max="20" width="4.8515625" style="78" customWidth="1"/>
    <col min="21" max="21" width="6.421875" style="78" customWidth="1"/>
    <col min="22" max="22" width="6.8515625" style="78" customWidth="1"/>
    <col min="23" max="24" width="6.421875" style="78" customWidth="1"/>
    <col min="25" max="25" width="7.00390625" style="78" customWidth="1"/>
    <col min="26" max="26" width="6.421875" style="78" customWidth="1"/>
    <col min="27" max="35" width="6.00390625" style="78" customWidth="1"/>
    <col min="36" max="36" width="5.140625" style="78" customWidth="1"/>
    <col min="37" max="37" width="5.57421875" style="78" customWidth="1"/>
    <col min="38" max="16384" width="9.140625" style="78" customWidth="1"/>
  </cols>
  <sheetData>
    <row r="1" spans="1:18" s="100" customFormat="1" ht="10.5">
      <c r="A1" s="100" t="s">
        <v>14</v>
      </c>
      <c r="B1" s="101"/>
      <c r="P1" s="101"/>
      <c r="Q1" s="101"/>
      <c r="R1" s="102"/>
    </row>
    <row r="2" spans="1:18" s="100" customFormat="1" ht="10.5">
      <c r="A2" s="100" t="s">
        <v>89</v>
      </c>
      <c r="B2" s="342" t="s">
        <v>205</v>
      </c>
      <c r="C2" s="342"/>
      <c r="D2" s="342"/>
      <c r="E2" s="342"/>
      <c r="F2" s="342"/>
      <c r="G2" s="342"/>
      <c r="H2" s="342"/>
      <c r="I2" s="342"/>
      <c r="J2" s="342"/>
      <c r="K2" s="109"/>
      <c r="L2" s="101"/>
      <c r="R2" s="102"/>
    </row>
    <row r="3" spans="1:18" s="100" customFormat="1" ht="10.5">
      <c r="A3" s="100" t="s">
        <v>15</v>
      </c>
      <c r="B3" s="100" t="s">
        <v>17</v>
      </c>
      <c r="C3" s="100" t="s">
        <v>201</v>
      </c>
      <c r="P3" s="101"/>
      <c r="Q3" s="101"/>
      <c r="R3" s="102"/>
    </row>
    <row r="4" spans="1:31" s="100" customFormat="1" ht="10.5">
      <c r="A4" s="100" t="s">
        <v>16</v>
      </c>
      <c r="C4" s="342" t="s">
        <v>273</v>
      </c>
      <c r="D4" s="342"/>
      <c r="P4" s="101"/>
      <c r="Q4" s="101"/>
      <c r="R4" s="102"/>
      <c r="AE4" s="251"/>
    </row>
    <row r="5" ht="10.5">
      <c r="R5" s="80"/>
    </row>
    <row r="6" spans="1:37" s="79" customFormat="1" ht="9" customHeight="1">
      <c r="A6" s="58" t="s">
        <v>19</v>
      </c>
      <c r="B6" s="343" t="s">
        <v>33</v>
      </c>
      <c r="C6" s="343" t="s">
        <v>207</v>
      </c>
      <c r="D6" s="343" t="s">
        <v>21</v>
      </c>
      <c r="E6" s="343" t="s">
        <v>22</v>
      </c>
      <c r="F6" s="343" t="s">
        <v>23</v>
      </c>
      <c r="G6" s="244" t="s">
        <v>1</v>
      </c>
      <c r="H6" s="244" t="s">
        <v>310</v>
      </c>
      <c r="I6" s="244" t="s">
        <v>310</v>
      </c>
      <c r="J6" s="244" t="s">
        <v>310</v>
      </c>
      <c r="K6" s="244" t="s">
        <v>310</v>
      </c>
      <c r="L6" s="244" t="s">
        <v>310</v>
      </c>
      <c r="M6" s="244" t="s">
        <v>310</v>
      </c>
      <c r="N6" s="244" t="s">
        <v>1</v>
      </c>
      <c r="O6" s="244" t="s">
        <v>1</v>
      </c>
      <c r="P6" s="343" t="s">
        <v>217</v>
      </c>
      <c r="Q6" s="337" t="s">
        <v>210</v>
      </c>
      <c r="R6" s="93"/>
      <c r="S6" s="81" t="s">
        <v>19</v>
      </c>
      <c r="T6" s="338" t="s">
        <v>33</v>
      </c>
      <c r="U6" s="338" t="s">
        <v>207</v>
      </c>
      <c r="V6" s="338" t="s">
        <v>275</v>
      </c>
      <c r="W6" s="338" t="s">
        <v>21</v>
      </c>
      <c r="X6" s="338" t="s">
        <v>22</v>
      </c>
      <c r="Y6" s="338" t="s">
        <v>313</v>
      </c>
      <c r="Z6" s="338" t="s">
        <v>23</v>
      </c>
      <c r="AA6" s="244" t="s">
        <v>1</v>
      </c>
      <c r="AB6" s="244" t="s">
        <v>310</v>
      </c>
      <c r="AC6" s="244" t="s">
        <v>310</v>
      </c>
      <c r="AD6" s="244" t="s">
        <v>310</v>
      </c>
      <c r="AE6" s="244" t="s">
        <v>310</v>
      </c>
      <c r="AF6" s="244" t="s">
        <v>310</v>
      </c>
      <c r="AG6" s="244" t="s">
        <v>310</v>
      </c>
      <c r="AH6" s="244" t="s">
        <v>1</v>
      </c>
      <c r="AI6" s="244" t="s">
        <v>1</v>
      </c>
      <c r="AJ6" s="338" t="s">
        <v>29</v>
      </c>
      <c r="AK6" s="338" t="s">
        <v>276</v>
      </c>
    </row>
    <row r="7" spans="1:37" ht="10.5">
      <c r="A7" s="58" t="s">
        <v>2</v>
      </c>
      <c r="B7" s="343"/>
      <c r="C7" s="343"/>
      <c r="D7" s="343"/>
      <c r="E7" s="343"/>
      <c r="F7" s="343"/>
      <c r="G7" s="106" t="s">
        <v>4</v>
      </c>
      <c r="H7" s="106" t="s">
        <v>4</v>
      </c>
      <c r="I7" s="106" t="s">
        <v>4</v>
      </c>
      <c r="J7" s="106" t="s">
        <v>4</v>
      </c>
      <c r="K7" s="106" t="s">
        <v>4</v>
      </c>
      <c r="L7" s="106" t="s">
        <v>4</v>
      </c>
      <c r="M7" s="58" t="s">
        <v>4</v>
      </c>
      <c r="N7" s="58" t="s">
        <v>4</v>
      </c>
      <c r="O7" s="58" t="s">
        <v>4</v>
      </c>
      <c r="P7" s="343"/>
      <c r="Q7" s="337"/>
      <c r="R7" s="80"/>
      <c r="S7" s="81" t="s">
        <v>2</v>
      </c>
      <c r="T7" s="339"/>
      <c r="U7" s="339"/>
      <c r="V7" s="339"/>
      <c r="W7" s="339"/>
      <c r="X7" s="339"/>
      <c r="Y7" s="339"/>
      <c r="Z7" s="339"/>
      <c r="AA7" s="58" t="s">
        <v>4</v>
      </c>
      <c r="AB7" s="58" t="s">
        <v>4</v>
      </c>
      <c r="AC7" s="58" t="s">
        <v>4</v>
      </c>
      <c r="AD7" s="58" t="s">
        <v>4</v>
      </c>
      <c r="AE7" s="58" t="s">
        <v>4</v>
      </c>
      <c r="AF7" s="58" t="s">
        <v>4</v>
      </c>
      <c r="AG7" s="58" t="s">
        <v>4</v>
      </c>
      <c r="AH7" s="58" t="s">
        <v>4</v>
      </c>
      <c r="AI7" s="58" t="s">
        <v>4</v>
      </c>
      <c r="AJ7" s="339"/>
      <c r="AK7" s="339"/>
    </row>
    <row r="8" spans="1:37" s="85" customFormat="1" ht="30" customHeight="1">
      <c r="A8" s="107" t="s">
        <v>5</v>
      </c>
      <c r="B8" s="343"/>
      <c r="C8" s="343"/>
      <c r="D8" s="343"/>
      <c r="E8" s="343"/>
      <c r="F8" s="343"/>
      <c r="G8" s="106" t="s">
        <v>208</v>
      </c>
      <c r="H8" s="106" t="s">
        <v>209</v>
      </c>
      <c r="I8" s="106" t="s">
        <v>232</v>
      </c>
      <c r="J8" s="106" t="s">
        <v>233</v>
      </c>
      <c r="K8" s="106" t="s">
        <v>212</v>
      </c>
      <c r="L8" s="106" t="s">
        <v>213</v>
      </c>
      <c r="M8" s="106" t="s">
        <v>214</v>
      </c>
      <c r="N8" s="106" t="s">
        <v>215</v>
      </c>
      <c r="O8" s="106" t="s">
        <v>234</v>
      </c>
      <c r="P8" s="343"/>
      <c r="Q8" s="337"/>
      <c r="R8" s="84"/>
      <c r="S8" s="83" t="s">
        <v>5</v>
      </c>
      <c r="T8" s="340"/>
      <c r="U8" s="340"/>
      <c r="V8" s="340"/>
      <c r="W8" s="340"/>
      <c r="X8" s="340"/>
      <c r="Y8" s="340"/>
      <c r="Z8" s="340"/>
      <c r="AA8" s="106" t="s">
        <v>235</v>
      </c>
      <c r="AB8" s="106" t="s">
        <v>236</v>
      </c>
      <c r="AC8" s="106" t="s">
        <v>237</v>
      </c>
      <c r="AD8" s="106" t="s">
        <v>238</v>
      </c>
      <c r="AE8" s="106" t="s">
        <v>239</v>
      </c>
      <c r="AF8" s="106" t="s">
        <v>283</v>
      </c>
      <c r="AG8" s="106" t="s">
        <v>284</v>
      </c>
      <c r="AH8" s="106" t="s">
        <v>311</v>
      </c>
      <c r="AI8" s="106" t="s">
        <v>312</v>
      </c>
      <c r="AJ8" s="340"/>
      <c r="AK8" s="340"/>
    </row>
    <row r="9" spans="1:37" ht="10.5">
      <c r="A9" s="86" t="s">
        <v>216</v>
      </c>
      <c r="B9" s="81" t="s">
        <v>258</v>
      </c>
      <c r="C9" s="87">
        <v>0</v>
      </c>
      <c r="D9" s="88">
        <v>0</v>
      </c>
      <c r="E9" s="89">
        <v>0</v>
      </c>
      <c r="F9" s="89">
        <v>0</v>
      </c>
      <c r="G9" s="89">
        <v>0.17361111111111113</v>
      </c>
      <c r="H9" s="89">
        <v>0.23263888888888887</v>
      </c>
      <c r="I9" s="89">
        <v>0.27569444444444446</v>
      </c>
      <c r="J9" s="89">
        <v>0.3506944444444444</v>
      </c>
      <c r="K9" s="89">
        <v>0.42083333333333334</v>
      </c>
      <c r="L9" s="90">
        <v>0.4930555555555556</v>
      </c>
      <c r="M9" s="90">
        <v>0.5576388888888889</v>
      </c>
      <c r="N9" s="90">
        <v>0.6027777777777777</v>
      </c>
      <c r="O9" s="90">
        <v>0.6722222222222222</v>
      </c>
      <c r="P9" s="103" t="s">
        <v>241</v>
      </c>
      <c r="Q9" s="91" t="s">
        <v>241</v>
      </c>
      <c r="R9" s="80"/>
      <c r="S9" s="86" t="s">
        <v>243</v>
      </c>
      <c r="T9" s="81" t="s">
        <v>31</v>
      </c>
      <c r="U9" s="87">
        <v>0</v>
      </c>
      <c r="V9" s="87">
        <v>0</v>
      </c>
      <c r="W9" s="88">
        <v>0</v>
      </c>
      <c r="X9" s="89">
        <v>0</v>
      </c>
      <c r="Y9" s="89">
        <v>0</v>
      </c>
      <c r="Z9" s="89">
        <v>0</v>
      </c>
      <c r="AA9" s="89">
        <v>0.2534722222222222</v>
      </c>
      <c r="AB9" s="89">
        <v>0.3138888888888889</v>
      </c>
      <c r="AC9" s="89">
        <v>0.3541666666666667</v>
      </c>
      <c r="AD9" s="89">
        <v>0.43333333333333335</v>
      </c>
      <c r="AE9" s="89">
        <v>0.49374999999999997</v>
      </c>
      <c r="AF9" s="89">
        <v>0.576388888888889</v>
      </c>
      <c r="AG9" s="89">
        <v>0.642361111111111</v>
      </c>
      <c r="AH9" s="89">
        <v>0.6875</v>
      </c>
      <c r="AI9" s="89">
        <v>0.7520833333333333</v>
      </c>
      <c r="AJ9" s="103" t="s">
        <v>241</v>
      </c>
      <c r="AK9" s="103" t="s">
        <v>241</v>
      </c>
    </row>
    <row r="10" spans="1:37" ht="10.5">
      <c r="A10" s="86" t="s">
        <v>230</v>
      </c>
      <c r="B10" s="81" t="s">
        <v>202</v>
      </c>
      <c r="C10" s="87">
        <v>1</v>
      </c>
      <c r="D10" s="88">
        <v>1</v>
      </c>
      <c r="E10" s="89">
        <v>0.0020833333333333333</v>
      </c>
      <c r="F10" s="89">
        <v>0.0020833333333333333</v>
      </c>
      <c r="G10" s="89">
        <f>E10+G9</f>
        <v>0.17569444444444446</v>
      </c>
      <c r="H10" s="89">
        <f>E10+H9</f>
        <v>0.2347222222222222</v>
      </c>
      <c r="I10" s="89">
        <f>E10+I9</f>
        <v>0.2777777777777778</v>
      </c>
      <c r="J10" s="89">
        <f>J9+E10</f>
        <v>0.35277777777777775</v>
      </c>
      <c r="K10" s="89">
        <f>E10+K9</f>
        <v>0.42291666666666666</v>
      </c>
      <c r="L10" s="89">
        <v>0.4951388888888889</v>
      </c>
      <c r="M10" s="89">
        <f>E10+M9</f>
        <v>0.5597222222222222</v>
      </c>
      <c r="N10" s="89">
        <v>0.6048611111111111</v>
      </c>
      <c r="O10" s="89">
        <v>0.6743055555555555</v>
      </c>
      <c r="P10" s="103" t="s">
        <v>241</v>
      </c>
      <c r="Q10" s="91" t="s">
        <v>241</v>
      </c>
      <c r="R10" s="80"/>
      <c r="S10" s="86" t="s">
        <v>242</v>
      </c>
      <c r="T10" s="81" t="s">
        <v>31</v>
      </c>
      <c r="U10" s="87">
        <v>1</v>
      </c>
      <c r="V10" s="87">
        <v>1</v>
      </c>
      <c r="W10" s="88">
        <v>1</v>
      </c>
      <c r="X10" s="89">
        <v>0.001388888888888889</v>
      </c>
      <c r="Y10" s="89">
        <v>0.001388888888888889</v>
      </c>
      <c r="Z10" s="89">
        <v>0.001388888888888889</v>
      </c>
      <c r="AA10" s="89">
        <f>SUM(AA9+X10)</f>
        <v>0.2548611111111111</v>
      </c>
      <c r="AB10" s="89">
        <f>AB9+X10</f>
        <v>0.31527777777777777</v>
      </c>
      <c r="AC10" s="89">
        <f>X10+AC9</f>
        <v>0.35555555555555557</v>
      </c>
      <c r="AD10" s="89">
        <v>0.43472222222222223</v>
      </c>
      <c r="AE10" s="89">
        <f aca="true" t="shared" si="0" ref="AE10:AE35">X10+AE9</f>
        <v>0.49513888888888885</v>
      </c>
      <c r="AF10" s="89">
        <v>0.5777777777777778</v>
      </c>
      <c r="AG10" s="89">
        <v>0.6437499999999999</v>
      </c>
      <c r="AH10" s="89">
        <v>0.6888888888888889</v>
      </c>
      <c r="AI10" s="89">
        <v>0.7534722222222222</v>
      </c>
      <c r="AJ10" s="103" t="s">
        <v>241</v>
      </c>
      <c r="AK10" s="103" t="s">
        <v>241</v>
      </c>
    </row>
    <row r="11" spans="1:37" ht="10.5">
      <c r="A11" s="86" t="s">
        <v>228</v>
      </c>
      <c r="B11" s="81" t="s">
        <v>202</v>
      </c>
      <c r="C11" s="87">
        <v>0.4</v>
      </c>
      <c r="D11" s="88">
        <v>1.4</v>
      </c>
      <c r="E11" s="89">
        <v>0.0006944444444444445</v>
      </c>
      <c r="F11" s="89">
        <v>0.002777777777777778</v>
      </c>
      <c r="G11" s="89">
        <f aca="true" t="shared" si="1" ref="G11:G43">E11+G10</f>
        <v>0.1763888888888889</v>
      </c>
      <c r="H11" s="89">
        <f aca="true" t="shared" si="2" ref="H11:H43">E11+H10</f>
        <v>0.23541666666666664</v>
      </c>
      <c r="I11" s="89">
        <f aca="true" t="shared" si="3" ref="I11:I43">E11+I10</f>
        <v>0.27847222222222223</v>
      </c>
      <c r="J11" s="89">
        <f aca="true" t="shared" si="4" ref="J11:J43">J10+E11</f>
        <v>0.3534722222222222</v>
      </c>
      <c r="K11" s="89">
        <f aca="true" t="shared" si="5" ref="K11:K43">E11+K10</f>
        <v>0.4236111111111111</v>
      </c>
      <c r="L11" s="89">
        <v>0.49583333333333335</v>
      </c>
      <c r="M11" s="89">
        <f aca="true" t="shared" si="6" ref="M11:M43">E11+M10</f>
        <v>0.5604166666666667</v>
      </c>
      <c r="N11" s="89">
        <v>0.6055555555555555</v>
      </c>
      <c r="O11" s="89">
        <v>0.6749999999999999</v>
      </c>
      <c r="P11" s="103" t="s">
        <v>241</v>
      </c>
      <c r="Q11" s="91" t="s">
        <v>241</v>
      </c>
      <c r="R11" s="80"/>
      <c r="S11" s="86" t="s">
        <v>244</v>
      </c>
      <c r="T11" s="81" t="s">
        <v>31</v>
      </c>
      <c r="U11" s="87">
        <v>0.8</v>
      </c>
      <c r="V11" s="87">
        <v>0.8</v>
      </c>
      <c r="W11" s="88">
        <v>1.8</v>
      </c>
      <c r="X11" s="89">
        <v>0.001388888888888889</v>
      </c>
      <c r="Y11" s="89">
        <v>0.001388888888888889</v>
      </c>
      <c r="Z11" s="89">
        <v>0.002777777777777778</v>
      </c>
      <c r="AA11" s="89">
        <f aca="true" t="shared" si="7" ref="AA11:AA45">SUM(AA10+X11)</f>
        <v>0.25625</v>
      </c>
      <c r="AB11" s="89">
        <f aca="true" t="shared" si="8" ref="AB11:AB45">AB10+X11</f>
        <v>0.31666666666666665</v>
      </c>
      <c r="AC11" s="89">
        <f aca="true" t="shared" si="9" ref="AC11:AC45">X11+AC10</f>
        <v>0.35694444444444445</v>
      </c>
      <c r="AD11" s="89">
        <v>0.4361111111111111</v>
      </c>
      <c r="AE11" s="89">
        <f t="shared" si="0"/>
        <v>0.49652777777777773</v>
      </c>
      <c r="AF11" s="89">
        <v>0.5791666666666667</v>
      </c>
      <c r="AG11" s="89">
        <v>0.6451388888888888</v>
      </c>
      <c r="AH11" s="89">
        <v>0.6902777777777778</v>
      </c>
      <c r="AI11" s="89">
        <v>0.7548611111111111</v>
      </c>
      <c r="AJ11" s="103" t="s">
        <v>241</v>
      </c>
      <c r="AK11" s="103" t="s">
        <v>241</v>
      </c>
    </row>
    <row r="12" spans="1:37" ht="10.5">
      <c r="A12" s="86" t="s">
        <v>229</v>
      </c>
      <c r="B12" s="81" t="s">
        <v>202</v>
      </c>
      <c r="C12" s="87">
        <v>1.5</v>
      </c>
      <c r="D12" s="88">
        <v>2.9</v>
      </c>
      <c r="E12" s="89">
        <v>0.001388888888888889</v>
      </c>
      <c r="F12" s="89">
        <v>0.004166666666666667</v>
      </c>
      <c r="G12" s="89">
        <f t="shared" si="1"/>
        <v>0.17777777777777778</v>
      </c>
      <c r="H12" s="89">
        <f t="shared" si="2"/>
        <v>0.23680555555555552</v>
      </c>
      <c r="I12" s="89">
        <f t="shared" si="3"/>
        <v>0.2798611111111111</v>
      </c>
      <c r="J12" s="89">
        <f t="shared" si="4"/>
        <v>0.35486111111111107</v>
      </c>
      <c r="K12" s="89">
        <f t="shared" si="5"/>
        <v>0.425</v>
      </c>
      <c r="L12" s="89">
        <v>0.49722222222222223</v>
      </c>
      <c r="M12" s="89">
        <f t="shared" si="6"/>
        <v>0.5618055555555556</v>
      </c>
      <c r="N12" s="89">
        <v>1</v>
      </c>
      <c r="O12" s="89">
        <v>0.6763888888888888</v>
      </c>
      <c r="P12" s="103" t="s">
        <v>241</v>
      </c>
      <c r="Q12" s="91" t="s">
        <v>241</v>
      </c>
      <c r="R12" s="80"/>
      <c r="S12" s="86" t="s">
        <v>245</v>
      </c>
      <c r="T12" s="81" t="s">
        <v>31</v>
      </c>
      <c r="U12" s="87">
        <v>2.1</v>
      </c>
      <c r="V12" s="87">
        <v>2.1</v>
      </c>
      <c r="W12" s="88">
        <v>3.9000000000000004</v>
      </c>
      <c r="X12" s="89">
        <v>0.0020833333333333333</v>
      </c>
      <c r="Y12" s="89">
        <v>0.0020833333333333333</v>
      </c>
      <c r="Z12" s="89">
        <v>0.004861111111111111</v>
      </c>
      <c r="AA12" s="89">
        <f t="shared" si="7"/>
        <v>0.2583333333333333</v>
      </c>
      <c r="AB12" s="89">
        <f t="shared" si="8"/>
        <v>0.31875</v>
      </c>
      <c r="AC12" s="89">
        <f t="shared" si="9"/>
        <v>0.3590277777777778</v>
      </c>
      <c r="AD12" s="89">
        <v>0.43819444444444444</v>
      </c>
      <c r="AE12" s="89">
        <f t="shared" si="0"/>
        <v>0.49861111111111106</v>
      </c>
      <c r="AF12" s="89">
        <v>0.58125</v>
      </c>
      <c r="AG12" s="89">
        <v>0.6472222222222221</v>
      </c>
      <c r="AH12" s="89">
        <v>0.6923611111111111</v>
      </c>
      <c r="AI12" s="89">
        <v>0.7569444444444444</v>
      </c>
      <c r="AJ12" s="103" t="s">
        <v>241</v>
      </c>
      <c r="AK12" s="103" t="s">
        <v>241</v>
      </c>
    </row>
    <row r="13" spans="1:37" ht="10.5">
      <c r="A13" s="86" t="s">
        <v>259</v>
      </c>
      <c r="B13" s="81" t="s">
        <v>40</v>
      </c>
      <c r="C13" s="87">
        <v>3.2</v>
      </c>
      <c r="D13" s="88">
        <v>6.1</v>
      </c>
      <c r="E13" s="89">
        <v>0.003472222222222222</v>
      </c>
      <c r="F13" s="89">
        <v>0.007638888888888889</v>
      </c>
      <c r="G13" s="89">
        <f t="shared" si="1"/>
        <v>0.18125</v>
      </c>
      <c r="H13" s="89">
        <f t="shared" si="2"/>
        <v>0.24027777777777773</v>
      </c>
      <c r="I13" s="89">
        <f t="shared" si="3"/>
        <v>0.2833333333333333</v>
      </c>
      <c r="J13" s="89">
        <f t="shared" si="4"/>
        <v>0.3583333333333333</v>
      </c>
      <c r="K13" s="89">
        <f t="shared" si="5"/>
        <v>0.4284722222222222</v>
      </c>
      <c r="L13" s="89">
        <v>0.5006944444444444</v>
      </c>
      <c r="M13" s="89">
        <f t="shared" si="6"/>
        <v>0.5652777777777778</v>
      </c>
      <c r="N13" s="89">
        <v>0.6104166666666666</v>
      </c>
      <c r="O13" s="89">
        <v>0.679861111111111</v>
      </c>
      <c r="P13" s="103">
        <v>38.400000000000006</v>
      </c>
      <c r="Q13" s="91">
        <v>38.400000000000006</v>
      </c>
      <c r="R13" s="80"/>
      <c r="S13" s="86" t="s">
        <v>246</v>
      </c>
      <c r="T13" s="81" t="s">
        <v>32</v>
      </c>
      <c r="U13" s="91">
        <v>0.7</v>
      </c>
      <c r="V13" s="91">
        <v>0.7</v>
      </c>
      <c r="W13" s="88">
        <v>4.6000000000000005</v>
      </c>
      <c r="X13" s="89">
        <v>0.001388888888888889</v>
      </c>
      <c r="Y13" s="89">
        <v>0.001388888888888889</v>
      </c>
      <c r="Z13" s="89">
        <v>0.00625</v>
      </c>
      <c r="AA13" s="89">
        <f t="shared" si="7"/>
        <v>0.2597222222222222</v>
      </c>
      <c r="AB13" s="89">
        <f t="shared" si="8"/>
        <v>0.32013888888888886</v>
      </c>
      <c r="AC13" s="89">
        <f t="shared" si="9"/>
        <v>0.36041666666666666</v>
      </c>
      <c r="AD13" s="89">
        <v>0.4395833333333334</v>
      </c>
      <c r="AE13" s="89">
        <f t="shared" si="0"/>
        <v>0.49999999999999994</v>
      </c>
      <c r="AF13" s="89">
        <v>0.5826388888888889</v>
      </c>
      <c r="AG13" s="89">
        <v>0.648611111111111</v>
      </c>
      <c r="AH13" s="89">
        <v>0.69375</v>
      </c>
      <c r="AI13" s="89">
        <v>0.7583333333333333</v>
      </c>
      <c r="AJ13" s="103" t="s">
        <v>241</v>
      </c>
      <c r="AK13" s="103" t="s">
        <v>241</v>
      </c>
    </row>
    <row r="14" spans="1:37" ht="10.5">
      <c r="A14" s="86" t="s">
        <v>260</v>
      </c>
      <c r="B14" s="81" t="s">
        <v>40</v>
      </c>
      <c r="C14" s="87">
        <v>1.9</v>
      </c>
      <c r="D14" s="88">
        <v>8</v>
      </c>
      <c r="E14" s="89">
        <v>0.0020833333333333333</v>
      </c>
      <c r="F14" s="89">
        <v>0.009722222222222222</v>
      </c>
      <c r="G14" s="89">
        <f t="shared" si="1"/>
        <v>0.18333333333333332</v>
      </c>
      <c r="H14" s="89">
        <f t="shared" si="2"/>
        <v>0.24236111111111105</v>
      </c>
      <c r="I14" s="89">
        <f t="shared" si="3"/>
        <v>0.28541666666666665</v>
      </c>
      <c r="J14" s="89">
        <f t="shared" si="4"/>
        <v>0.3604166666666666</v>
      </c>
      <c r="K14" s="89">
        <f t="shared" si="5"/>
        <v>0.4305555555555555</v>
      </c>
      <c r="L14" s="89">
        <v>0.5027777777777778</v>
      </c>
      <c r="M14" s="89">
        <f t="shared" si="6"/>
        <v>0.5673611111111111</v>
      </c>
      <c r="N14" s="89">
        <v>0.6124999999999999</v>
      </c>
      <c r="O14" s="89">
        <v>0.6819444444444444</v>
      </c>
      <c r="P14" s="103" t="s">
        <v>241</v>
      </c>
      <c r="Q14" s="91" t="s">
        <v>241</v>
      </c>
      <c r="R14" s="80"/>
      <c r="S14" s="86" t="s">
        <v>247</v>
      </c>
      <c r="T14" s="81" t="s">
        <v>31</v>
      </c>
      <c r="U14" s="87">
        <v>1.6</v>
      </c>
      <c r="V14" s="87">
        <v>1.6</v>
      </c>
      <c r="W14" s="88">
        <v>6.200000000000001</v>
      </c>
      <c r="X14" s="89">
        <v>0.0020833333333333333</v>
      </c>
      <c r="Y14" s="89">
        <v>0.0020833333333333333</v>
      </c>
      <c r="Z14" s="89">
        <v>0.008333333333333333</v>
      </c>
      <c r="AA14" s="89">
        <f t="shared" si="7"/>
        <v>0.2618055555555555</v>
      </c>
      <c r="AB14" s="89">
        <f t="shared" si="8"/>
        <v>0.3222222222222222</v>
      </c>
      <c r="AC14" s="89">
        <f t="shared" si="9"/>
        <v>0.3625</v>
      </c>
      <c r="AD14" s="89">
        <v>0.44166666666666665</v>
      </c>
      <c r="AE14" s="89">
        <f t="shared" si="0"/>
        <v>0.5020833333333333</v>
      </c>
      <c r="AF14" s="89">
        <v>0.5847222222222223</v>
      </c>
      <c r="AG14" s="89">
        <v>0.6506944444444444</v>
      </c>
      <c r="AH14" s="89">
        <v>0.6958333333333333</v>
      </c>
      <c r="AI14" s="89">
        <v>0.7604166666666666</v>
      </c>
      <c r="AJ14" s="103" t="s">
        <v>241</v>
      </c>
      <c r="AK14" s="103" t="s">
        <v>241</v>
      </c>
    </row>
    <row r="15" spans="1:37" ht="10.5">
      <c r="A15" s="86" t="s">
        <v>261</v>
      </c>
      <c r="B15" s="81" t="s">
        <v>40</v>
      </c>
      <c r="C15" s="87">
        <v>1.4</v>
      </c>
      <c r="D15" s="88">
        <v>9.4</v>
      </c>
      <c r="E15" s="89">
        <v>0.001388888888888889</v>
      </c>
      <c r="F15" s="89">
        <v>0.011111111111111112</v>
      </c>
      <c r="G15" s="89">
        <f t="shared" si="1"/>
        <v>0.1847222222222222</v>
      </c>
      <c r="H15" s="89">
        <f t="shared" si="2"/>
        <v>0.24374999999999994</v>
      </c>
      <c r="I15" s="89">
        <f t="shared" si="3"/>
        <v>0.28680555555555554</v>
      </c>
      <c r="J15" s="89">
        <f t="shared" si="4"/>
        <v>0.3618055555555555</v>
      </c>
      <c r="K15" s="89">
        <f t="shared" si="5"/>
        <v>0.4319444444444444</v>
      </c>
      <c r="L15" s="89">
        <v>0.5041666666666667</v>
      </c>
      <c r="M15" s="89">
        <f t="shared" si="6"/>
        <v>0.56875</v>
      </c>
      <c r="N15" s="89">
        <v>0.6138888888888888</v>
      </c>
      <c r="O15" s="89">
        <v>0.6833333333333332</v>
      </c>
      <c r="P15" s="103" t="s">
        <v>241</v>
      </c>
      <c r="Q15" s="91" t="s">
        <v>241</v>
      </c>
      <c r="R15" s="80"/>
      <c r="S15" s="86" t="s">
        <v>248</v>
      </c>
      <c r="T15" s="81" t="s">
        <v>31</v>
      </c>
      <c r="U15" s="87">
        <v>0.7</v>
      </c>
      <c r="V15" s="87">
        <v>0.7</v>
      </c>
      <c r="W15" s="88">
        <v>6.900000000000001</v>
      </c>
      <c r="X15" s="89">
        <v>0.001388888888888889</v>
      </c>
      <c r="Y15" s="89">
        <v>0.001388888888888889</v>
      </c>
      <c r="Z15" s="89">
        <v>0.009722222222222222</v>
      </c>
      <c r="AA15" s="89">
        <f t="shared" si="7"/>
        <v>0.2631944444444444</v>
      </c>
      <c r="AB15" s="89">
        <f t="shared" si="8"/>
        <v>0.32361111111111107</v>
      </c>
      <c r="AC15" s="89">
        <f t="shared" si="9"/>
        <v>0.3638888888888889</v>
      </c>
      <c r="AD15" s="89">
        <v>0.44305555555555554</v>
      </c>
      <c r="AE15" s="89">
        <f t="shared" si="0"/>
        <v>0.5034722222222222</v>
      </c>
      <c r="AF15" s="89">
        <v>0.5861111111111111</v>
      </c>
      <c r="AG15" s="89">
        <v>0.6520833333333332</v>
      </c>
      <c r="AH15" s="89">
        <v>0.6972222222222222</v>
      </c>
      <c r="AI15" s="89">
        <v>0.7618055555555555</v>
      </c>
      <c r="AJ15" s="103" t="s">
        <v>241</v>
      </c>
      <c r="AK15" s="103" t="s">
        <v>241</v>
      </c>
    </row>
    <row r="16" spans="1:37" ht="10.5">
      <c r="A16" s="86" t="s">
        <v>262</v>
      </c>
      <c r="B16" s="81" t="s">
        <v>40</v>
      </c>
      <c r="C16" s="87">
        <v>0.9</v>
      </c>
      <c r="D16" s="88">
        <v>10.3</v>
      </c>
      <c r="E16" s="89">
        <v>0.001388888888888889</v>
      </c>
      <c r="F16" s="89">
        <v>0.0125</v>
      </c>
      <c r="G16" s="89">
        <f t="shared" si="1"/>
        <v>0.1861111111111111</v>
      </c>
      <c r="H16" s="89">
        <f t="shared" si="2"/>
        <v>0.24513888888888882</v>
      </c>
      <c r="I16" s="89">
        <f t="shared" si="3"/>
        <v>0.2881944444444444</v>
      </c>
      <c r="J16" s="89">
        <f t="shared" si="4"/>
        <v>0.3631944444444444</v>
      </c>
      <c r="K16" s="89">
        <f t="shared" si="5"/>
        <v>0.4333333333333333</v>
      </c>
      <c r="L16" s="89">
        <v>0.5055555555555555</v>
      </c>
      <c r="M16" s="89">
        <f t="shared" si="6"/>
        <v>0.5701388888888889</v>
      </c>
      <c r="N16" s="89">
        <v>0.6152777777777777</v>
      </c>
      <c r="O16" s="89">
        <v>0.6847222222222221</v>
      </c>
      <c r="P16" s="103" t="s">
        <v>241</v>
      </c>
      <c r="Q16" s="91" t="s">
        <v>241</v>
      </c>
      <c r="R16" s="80"/>
      <c r="S16" s="86" t="s">
        <v>249</v>
      </c>
      <c r="T16" s="81" t="s">
        <v>31</v>
      </c>
      <c r="U16" s="87">
        <v>1.9</v>
      </c>
      <c r="V16" s="108" t="s">
        <v>241</v>
      </c>
      <c r="W16" s="88">
        <v>8.8</v>
      </c>
      <c r="X16" s="89">
        <v>0.0020833333333333333</v>
      </c>
      <c r="Y16" s="105">
        <v>0.003472222222222222</v>
      </c>
      <c r="Z16" s="89">
        <v>0.011805555555555555</v>
      </c>
      <c r="AA16" s="89">
        <f t="shared" si="7"/>
        <v>0.2652777777777777</v>
      </c>
      <c r="AB16" s="89">
        <f t="shared" si="8"/>
        <v>0.3256944444444444</v>
      </c>
      <c r="AC16" s="89">
        <f t="shared" si="9"/>
        <v>0.3659722222222222</v>
      </c>
      <c r="AD16" s="89">
        <v>0.4465277777777778</v>
      </c>
      <c r="AE16" s="89">
        <f t="shared" si="0"/>
        <v>0.5055555555555555</v>
      </c>
      <c r="AF16" s="89">
        <v>0.5881944444444445</v>
      </c>
      <c r="AG16" s="89">
        <v>0.6541666666666666</v>
      </c>
      <c r="AH16" s="89">
        <v>0.6993055555555555</v>
      </c>
      <c r="AI16" s="105" t="s">
        <v>241</v>
      </c>
      <c r="AJ16" s="103" t="s">
        <v>241</v>
      </c>
      <c r="AK16" s="103" t="s">
        <v>241</v>
      </c>
    </row>
    <row r="17" spans="1:37" ht="10.5">
      <c r="A17" s="86" t="s">
        <v>263</v>
      </c>
      <c r="B17" s="81" t="s">
        <v>40</v>
      </c>
      <c r="C17" s="87">
        <v>2.2</v>
      </c>
      <c r="D17" s="88">
        <v>12.5</v>
      </c>
      <c r="E17" s="89">
        <v>0.0020833333333333333</v>
      </c>
      <c r="F17" s="89">
        <v>0.014583333333333334</v>
      </c>
      <c r="G17" s="89">
        <f t="shared" si="1"/>
        <v>0.18819444444444441</v>
      </c>
      <c r="H17" s="89">
        <f t="shared" si="2"/>
        <v>0.24722222222222215</v>
      </c>
      <c r="I17" s="89">
        <f t="shared" si="3"/>
        <v>0.29027777777777775</v>
      </c>
      <c r="J17" s="89">
        <f t="shared" si="4"/>
        <v>0.3652777777777777</v>
      </c>
      <c r="K17" s="89">
        <f t="shared" si="5"/>
        <v>0.4354166666666666</v>
      </c>
      <c r="L17" s="89">
        <v>0.5076388888888889</v>
      </c>
      <c r="M17" s="89">
        <f t="shared" si="6"/>
        <v>0.5722222222222222</v>
      </c>
      <c r="N17" s="89">
        <v>0.617361111111111</v>
      </c>
      <c r="O17" s="89">
        <v>0.6868055555555554</v>
      </c>
      <c r="P17" s="103" t="s">
        <v>241</v>
      </c>
      <c r="Q17" s="91" t="s">
        <v>241</v>
      </c>
      <c r="R17" s="80"/>
      <c r="S17" s="86" t="s">
        <v>221</v>
      </c>
      <c r="T17" s="81" t="s">
        <v>32</v>
      </c>
      <c r="U17" s="87">
        <v>2.1</v>
      </c>
      <c r="V17" s="87">
        <v>4</v>
      </c>
      <c r="W17" s="88">
        <v>10.9</v>
      </c>
      <c r="X17" s="89">
        <v>0.0020833333333333333</v>
      </c>
      <c r="Y17" s="89">
        <v>0.004166666666666667</v>
      </c>
      <c r="Z17" s="89">
        <v>0.013888888888888888</v>
      </c>
      <c r="AA17" s="89">
        <f t="shared" si="7"/>
        <v>0.26736111111111105</v>
      </c>
      <c r="AB17" s="89">
        <f t="shared" si="8"/>
        <v>0.3277777777777777</v>
      </c>
      <c r="AC17" s="89">
        <f t="shared" si="9"/>
        <v>0.3680555555555555</v>
      </c>
      <c r="AD17" s="89">
        <v>0.4479166666666667</v>
      </c>
      <c r="AE17" s="89">
        <f t="shared" si="0"/>
        <v>0.5076388888888889</v>
      </c>
      <c r="AF17" s="89">
        <v>0.5902777777777778</v>
      </c>
      <c r="AG17" s="89">
        <v>0.6562499999999999</v>
      </c>
      <c r="AH17" s="89">
        <v>0.7013888888888888</v>
      </c>
      <c r="AI17" s="89">
        <v>0.7659722222222222</v>
      </c>
      <c r="AJ17" s="103" t="s">
        <v>241</v>
      </c>
      <c r="AK17" s="103">
        <v>40</v>
      </c>
    </row>
    <row r="18" spans="1:37" ht="10.5">
      <c r="A18" s="86" t="s">
        <v>188</v>
      </c>
      <c r="B18" s="81" t="s">
        <v>31</v>
      </c>
      <c r="C18" s="87">
        <v>2</v>
      </c>
      <c r="D18" s="88">
        <v>14.5</v>
      </c>
      <c r="E18" s="89">
        <v>0.0020833333333333333</v>
      </c>
      <c r="F18" s="89">
        <v>0.016666666666666666</v>
      </c>
      <c r="G18" s="89">
        <f t="shared" si="1"/>
        <v>0.19027777777777774</v>
      </c>
      <c r="H18" s="89">
        <f t="shared" si="2"/>
        <v>0.24930555555555547</v>
      </c>
      <c r="I18" s="89">
        <f t="shared" si="3"/>
        <v>0.29236111111111107</v>
      </c>
      <c r="J18" s="89">
        <f t="shared" si="4"/>
        <v>0.367361111111111</v>
      </c>
      <c r="K18" s="89">
        <f t="shared" si="5"/>
        <v>0.43749999999999994</v>
      </c>
      <c r="L18" s="89">
        <v>0.5097222222222222</v>
      </c>
      <c r="M18" s="89">
        <f t="shared" si="6"/>
        <v>0.5743055555555555</v>
      </c>
      <c r="N18" s="89">
        <v>0.6194444444444444</v>
      </c>
      <c r="O18" s="89">
        <v>0.6888888888888888</v>
      </c>
      <c r="P18" s="103" t="s">
        <v>241</v>
      </c>
      <c r="Q18" s="91" t="s">
        <v>241</v>
      </c>
      <c r="R18" s="80"/>
      <c r="S18" s="86" t="s">
        <v>198</v>
      </c>
      <c r="T18" s="81" t="s">
        <v>31</v>
      </c>
      <c r="U18" s="87">
        <v>3.7</v>
      </c>
      <c r="V18" s="87">
        <v>3.7</v>
      </c>
      <c r="W18" s="88">
        <v>14.600000000000001</v>
      </c>
      <c r="X18" s="89">
        <v>0.003472222222222222</v>
      </c>
      <c r="Y18" s="89">
        <v>0.003472222222222222</v>
      </c>
      <c r="Z18" s="89">
        <v>0.017361111111111112</v>
      </c>
      <c r="AA18" s="89">
        <f t="shared" si="7"/>
        <v>0.27083333333333326</v>
      </c>
      <c r="AB18" s="89">
        <f t="shared" si="8"/>
        <v>0.33124999999999993</v>
      </c>
      <c r="AC18" s="89">
        <f t="shared" si="9"/>
        <v>0.37152777777777773</v>
      </c>
      <c r="AD18" s="89">
        <v>0.4513888888888889</v>
      </c>
      <c r="AE18" s="89">
        <f t="shared" si="0"/>
        <v>0.5111111111111111</v>
      </c>
      <c r="AF18" s="89">
        <v>0.59375</v>
      </c>
      <c r="AG18" s="89">
        <v>0.6597222222222221</v>
      </c>
      <c r="AH18" s="89">
        <v>0.704861111111111</v>
      </c>
      <c r="AI18" s="89">
        <v>0.7694444444444444</v>
      </c>
      <c r="AJ18" s="103">
        <v>44.400000000000006</v>
      </c>
      <c r="AK18" s="103">
        <v>44.400000000000006</v>
      </c>
    </row>
    <row r="19" spans="1:37" ht="10.5">
      <c r="A19" s="86" t="s">
        <v>189</v>
      </c>
      <c r="B19" s="81" t="s">
        <v>31</v>
      </c>
      <c r="C19" s="87">
        <v>1.7</v>
      </c>
      <c r="D19" s="88">
        <v>16.2</v>
      </c>
      <c r="E19" s="89">
        <v>0.001388888888888889</v>
      </c>
      <c r="F19" s="89">
        <v>0.018055555555555554</v>
      </c>
      <c r="G19" s="89">
        <f t="shared" si="1"/>
        <v>0.19166666666666662</v>
      </c>
      <c r="H19" s="89">
        <f t="shared" si="2"/>
        <v>0.2506944444444444</v>
      </c>
      <c r="I19" s="89">
        <f t="shared" si="3"/>
        <v>0.29374999999999996</v>
      </c>
      <c r="J19" s="89">
        <f t="shared" si="4"/>
        <v>0.3687499999999999</v>
      </c>
      <c r="K19" s="89">
        <f t="shared" si="5"/>
        <v>0.43888888888888883</v>
      </c>
      <c r="L19" s="89">
        <v>0.5111111111111111</v>
      </c>
      <c r="M19" s="89">
        <f t="shared" si="6"/>
        <v>0.5756944444444444</v>
      </c>
      <c r="N19" s="89">
        <v>0.6208333333333332</v>
      </c>
      <c r="O19" s="89">
        <v>0.6902777777777777</v>
      </c>
      <c r="P19" s="103" t="s">
        <v>241</v>
      </c>
      <c r="Q19" s="91" t="s">
        <v>241</v>
      </c>
      <c r="R19" s="80"/>
      <c r="S19" s="86" t="s">
        <v>197</v>
      </c>
      <c r="T19" s="81" t="s">
        <v>31</v>
      </c>
      <c r="U19" s="87">
        <v>1.8</v>
      </c>
      <c r="V19" s="87">
        <v>1.8</v>
      </c>
      <c r="W19" s="88">
        <v>16.400000000000002</v>
      </c>
      <c r="X19" s="89">
        <v>0.0020833333333333333</v>
      </c>
      <c r="Y19" s="89">
        <v>0.0020833333333333333</v>
      </c>
      <c r="Z19" s="89">
        <v>0.019444444444444445</v>
      </c>
      <c r="AA19" s="89">
        <f t="shared" si="7"/>
        <v>0.2729166666666666</v>
      </c>
      <c r="AB19" s="89">
        <f t="shared" si="8"/>
        <v>0.33333333333333326</v>
      </c>
      <c r="AC19" s="89">
        <f t="shared" si="9"/>
        <v>0.37361111111111106</v>
      </c>
      <c r="AD19" s="89">
        <v>0.4534722222222222</v>
      </c>
      <c r="AE19" s="89">
        <f t="shared" si="0"/>
        <v>0.5131944444444444</v>
      </c>
      <c r="AF19" s="89">
        <v>0.5958333333333333</v>
      </c>
      <c r="AG19" s="89">
        <v>0.6618055555555554</v>
      </c>
      <c r="AH19" s="89">
        <v>0.7069444444444444</v>
      </c>
      <c r="AI19" s="89">
        <v>0.7715277777777777</v>
      </c>
      <c r="AJ19" s="103" t="s">
        <v>241</v>
      </c>
      <c r="AK19" s="103" t="s">
        <v>241</v>
      </c>
    </row>
    <row r="20" spans="1:37" ht="10.5">
      <c r="A20" s="86" t="s">
        <v>190</v>
      </c>
      <c r="B20" s="81" t="s">
        <v>31</v>
      </c>
      <c r="C20" s="87">
        <v>1.2</v>
      </c>
      <c r="D20" s="88">
        <v>17.4</v>
      </c>
      <c r="E20" s="89">
        <v>0.001388888888888889</v>
      </c>
      <c r="F20" s="89">
        <v>0.01944444444444444</v>
      </c>
      <c r="G20" s="89">
        <f t="shared" si="1"/>
        <v>0.1930555555555555</v>
      </c>
      <c r="H20" s="89">
        <f t="shared" si="2"/>
        <v>0.25208333333333327</v>
      </c>
      <c r="I20" s="89">
        <f t="shared" si="3"/>
        <v>0.29513888888888884</v>
      </c>
      <c r="J20" s="89">
        <f t="shared" si="4"/>
        <v>0.3701388888888888</v>
      </c>
      <c r="K20" s="89">
        <f t="shared" si="5"/>
        <v>0.4402777777777777</v>
      </c>
      <c r="L20" s="89">
        <v>0.5125</v>
      </c>
      <c r="M20" s="89">
        <f t="shared" si="6"/>
        <v>0.5770833333333333</v>
      </c>
      <c r="N20" s="89">
        <v>0.6222222222222221</v>
      </c>
      <c r="O20" s="89">
        <v>0.6916666666666665</v>
      </c>
      <c r="P20" s="103" t="s">
        <v>241</v>
      </c>
      <c r="Q20" s="91" t="s">
        <v>241</v>
      </c>
      <c r="R20" s="80"/>
      <c r="S20" s="86" t="s">
        <v>196</v>
      </c>
      <c r="T20" s="81" t="s">
        <v>32</v>
      </c>
      <c r="U20" s="87">
        <v>1.7</v>
      </c>
      <c r="V20" s="87">
        <v>1.7</v>
      </c>
      <c r="W20" s="88">
        <v>18.1</v>
      </c>
      <c r="X20" s="89">
        <v>0.001388888888888889</v>
      </c>
      <c r="Y20" s="89">
        <v>0.001388888888888889</v>
      </c>
      <c r="Z20" s="89">
        <v>0.020833333333333332</v>
      </c>
      <c r="AA20" s="89">
        <f t="shared" si="7"/>
        <v>0.27430555555555547</v>
      </c>
      <c r="AB20" s="89">
        <f t="shared" si="8"/>
        <v>0.33472222222222214</v>
      </c>
      <c r="AC20" s="89">
        <f t="shared" si="9"/>
        <v>0.37499999999999994</v>
      </c>
      <c r="AD20" s="89">
        <v>0.4548611111111111</v>
      </c>
      <c r="AE20" s="89">
        <f t="shared" si="0"/>
        <v>0.5145833333333333</v>
      </c>
      <c r="AF20" s="89">
        <v>0.5972222222222222</v>
      </c>
      <c r="AG20" s="89">
        <v>0.6631944444444443</v>
      </c>
      <c r="AH20" s="89">
        <v>0.7083333333333333</v>
      </c>
      <c r="AI20" s="89">
        <v>0.7729166666666666</v>
      </c>
      <c r="AJ20" s="103" t="s">
        <v>241</v>
      </c>
      <c r="AK20" s="103" t="s">
        <v>241</v>
      </c>
    </row>
    <row r="21" spans="1:37" ht="10.5">
      <c r="A21" s="86" t="s">
        <v>191</v>
      </c>
      <c r="B21" s="81" t="s">
        <v>31</v>
      </c>
      <c r="C21" s="87">
        <v>1</v>
      </c>
      <c r="D21" s="88">
        <v>18.4</v>
      </c>
      <c r="E21" s="89">
        <v>0.001388888888888889</v>
      </c>
      <c r="F21" s="89">
        <v>0.02083333333333333</v>
      </c>
      <c r="G21" s="89">
        <f t="shared" si="1"/>
        <v>0.1944444444444444</v>
      </c>
      <c r="H21" s="89">
        <f t="shared" si="2"/>
        <v>0.25347222222222215</v>
      </c>
      <c r="I21" s="89">
        <f t="shared" si="3"/>
        <v>0.2965277777777777</v>
      </c>
      <c r="J21" s="89">
        <f t="shared" si="4"/>
        <v>0.3715277777777777</v>
      </c>
      <c r="K21" s="89">
        <f t="shared" si="5"/>
        <v>0.4416666666666666</v>
      </c>
      <c r="L21" s="89">
        <v>0.5138888888888888</v>
      </c>
      <c r="M21" s="89">
        <f t="shared" si="6"/>
        <v>0.5784722222222222</v>
      </c>
      <c r="N21" s="89">
        <v>0.623611111111111</v>
      </c>
      <c r="O21" s="89">
        <v>0.6930555555555554</v>
      </c>
      <c r="P21" s="103" t="s">
        <v>241</v>
      </c>
      <c r="Q21" s="91" t="s">
        <v>241</v>
      </c>
      <c r="R21" s="80"/>
      <c r="S21" s="86" t="s">
        <v>206</v>
      </c>
      <c r="T21" s="81" t="s">
        <v>32</v>
      </c>
      <c r="U21" s="87">
        <v>1.3</v>
      </c>
      <c r="V21" s="87">
        <v>1.3</v>
      </c>
      <c r="W21" s="88">
        <v>19.400000000000002</v>
      </c>
      <c r="X21" s="89">
        <v>0.001388888888888889</v>
      </c>
      <c r="Y21" s="89">
        <v>0.001388888888888889</v>
      </c>
      <c r="Z21" s="89">
        <v>0.02222222222222222</v>
      </c>
      <c r="AA21" s="89">
        <f t="shared" si="7"/>
        <v>0.27569444444444435</v>
      </c>
      <c r="AB21" s="89">
        <f t="shared" si="8"/>
        <v>0.336111111111111</v>
      </c>
      <c r="AC21" s="89">
        <f t="shared" si="9"/>
        <v>0.37638888888888883</v>
      </c>
      <c r="AD21" s="89">
        <v>0.45625</v>
      </c>
      <c r="AE21" s="89">
        <f t="shared" si="0"/>
        <v>0.5159722222222222</v>
      </c>
      <c r="AF21" s="89">
        <v>0.5986111111111111</v>
      </c>
      <c r="AG21" s="89">
        <v>0.6645833333333332</v>
      </c>
      <c r="AH21" s="89">
        <v>0.7097222222222221</v>
      </c>
      <c r="AI21" s="89">
        <v>0.7743055555555555</v>
      </c>
      <c r="AJ21" s="103" t="s">
        <v>241</v>
      </c>
      <c r="AK21" s="103" t="s">
        <v>241</v>
      </c>
    </row>
    <row r="22" spans="1:37" ht="10.5">
      <c r="A22" s="86" t="s">
        <v>200</v>
      </c>
      <c r="B22" s="81" t="s">
        <v>31</v>
      </c>
      <c r="C22" s="87">
        <v>1.9</v>
      </c>
      <c r="D22" s="88">
        <v>20.299999999999997</v>
      </c>
      <c r="E22" s="89">
        <v>0.0020833333333333333</v>
      </c>
      <c r="F22" s="89">
        <v>0.02291666666666666</v>
      </c>
      <c r="G22" s="89">
        <f t="shared" si="1"/>
        <v>0.19652777777777772</v>
      </c>
      <c r="H22" s="89">
        <f t="shared" si="2"/>
        <v>0.2555555555555555</v>
      </c>
      <c r="I22" s="89">
        <f t="shared" si="3"/>
        <v>0.29861111111111105</v>
      </c>
      <c r="J22" s="89">
        <f t="shared" si="4"/>
        <v>0.373611111111111</v>
      </c>
      <c r="K22" s="89">
        <f t="shared" si="5"/>
        <v>0.4437499999999999</v>
      </c>
      <c r="L22" s="89">
        <v>0.5159722222222222</v>
      </c>
      <c r="M22" s="89">
        <f t="shared" si="6"/>
        <v>0.5805555555555555</v>
      </c>
      <c r="N22" s="89">
        <v>0.6256944444444443</v>
      </c>
      <c r="O22" s="89">
        <v>0.6951388888888888</v>
      </c>
      <c r="P22" s="103" t="s">
        <v>241</v>
      </c>
      <c r="Q22" s="91" t="s">
        <v>241</v>
      </c>
      <c r="R22" s="80"/>
      <c r="S22" s="86" t="s">
        <v>199</v>
      </c>
      <c r="T22" s="81" t="s">
        <v>31</v>
      </c>
      <c r="U22" s="87">
        <v>1.8</v>
      </c>
      <c r="V22" s="87">
        <v>1.8</v>
      </c>
      <c r="W22" s="88">
        <v>21.200000000000003</v>
      </c>
      <c r="X22" s="89">
        <v>0.0020833333333333333</v>
      </c>
      <c r="Y22" s="89">
        <v>0.0020833333333333333</v>
      </c>
      <c r="Z22" s="89">
        <v>0.024305555555555552</v>
      </c>
      <c r="AA22" s="89">
        <f t="shared" si="7"/>
        <v>0.2777777777777777</v>
      </c>
      <c r="AB22" s="89">
        <f t="shared" si="8"/>
        <v>0.33819444444444435</v>
      </c>
      <c r="AC22" s="89">
        <f t="shared" si="9"/>
        <v>0.37847222222222215</v>
      </c>
      <c r="AD22" s="89">
        <v>0.4583333333333333</v>
      </c>
      <c r="AE22" s="89">
        <f t="shared" si="0"/>
        <v>0.5180555555555555</v>
      </c>
      <c r="AF22" s="89">
        <v>0.6006944444444444</v>
      </c>
      <c r="AG22" s="89">
        <v>0.6666666666666665</v>
      </c>
      <c r="AH22" s="89">
        <v>0.7118055555555555</v>
      </c>
      <c r="AI22" s="89">
        <v>0.7763888888888888</v>
      </c>
      <c r="AJ22" s="103" t="s">
        <v>241</v>
      </c>
      <c r="AK22" s="103" t="s">
        <v>241</v>
      </c>
    </row>
    <row r="23" spans="1:37" ht="10.5">
      <c r="A23" s="86" t="s">
        <v>192</v>
      </c>
      <c r="B23" s="81" t="s">
        <v>31</v>
      </c>
      <c r="C23" s="87">
        <v>0.7</v>
      </c>
      <c r="D23" s="88">
        <v>20.999999999999996</v>
      </c>
      <c r="E23" s="89">
        <v>0.001388888888888889</v>
      </c>
      <c r="F23" s="89">
        <v>0.02430555555555555</v>
      </c>
      <c r="G23" s="89">
        <f t="shared" si="1"/>
        <v>0.1979166666666666</v>
      </c>
      <c r="H23" s="89">
        <f t="shared" si="2"/>
        <v>0.25694444444444436</v>
      </c>
      <c r="I23" s="89">
        <f t="shared" si="3"/>
        <v>0.29999999999999993</v>
      </c>
      <c r="J23" s="89">
        <f t="shared" si="4"/>
        <v>0.3749999999999999</v>
      </c>
      <c r="K23" s="89">
        <f t="shared" si="5"/>
        <v>0.4451388888888888</v>
      </c>
      <c r="L23" s="89">
        <v>0.517361111111111</v>
      </c>
      <c r="M23" s="89">
        <f t="shared" si="6"/>
        <v>0.5819444444444444</v>
      </c>
      <c r="N23" s="89">
        <v>0.6270833333333332</v>
      </c>
      <c r="O23" s="89">
        <v>0.6965277777777776</v>
      </c>
      <c r="P23" s="103" t="s">
        <v>241</v>
      </c>
      <c r="Q23" s="91" t="s">
        <v>241</v>
      </c>
      <c r="R23" s="80"/>
      <c r="S23" s="86" t="s">
        <v>220</v>
      </c>
      <c r="T23" s="81" t="s">
        <v>202</v>
      </c>
      <c r="U23" s="87">
        <v>1.4</v>
      </c>
      <c r="V23" s="87">
        <v>1.4</v>
      </c>
      <c r="W23" s="88">
        <v>22.6</v>
      </c>
      <c r="X23" s="89">
        <v>0.0020833333333333333</v>
      </c>
      <c r="Y23" s="89">
        <v>0.0020833333333333333</v>
      </c>
      <c r="Z23" s="89">
        <v>0.026388888888888885</v>
      </c>
      <c r="AA23" s="89">
        <f t="shared" si="7"/>
        <v>0.279861111111111</v>
      </c>
      <c r="AB23" s="89">
        <f t="shared" si="8"/>
        <v>0.3402777777777777</v>
      </c>
      <c r="AC23" s="89">
        <f t="shared" si="9"/>
        <v>0.3805555555555555</v>
      </c>
      <c r="AD23" s="89">
        <v>0.46041666666666664</v>
      </c>
      <c r="AE23" s="89">
        <f t="shared" si="0"/>
        <v>0.5201388888888888</v>
      </c>
      <c r="AF23" s="89">
        <v>0.6027777777777777</v>
      </c>
      <c r="AG23" s="89">
        <v>0.6687499999999998</v>
      </c>
      <c r="AH23" s="89">
        <v>0.7138888888888888</v>
      </c>
      <c r="AI23" s="89">
        <v>0.7784722222222221</v>
      </c>
      <c r="AJ23" s="103" t="s">
        <v>241</v>
      </c>
      <c r="AK23" s="103" t="s">
        <v>241</v>
      </c>
    </row>
    <row r="24" spans="1:37" ht="10.5">
      <c r="A24" s="86" t="s">
        <v>193</v>
      </c>
      <c r="B24" s="81" t="s">
        <v>31</v>
      </c>
      <c r="C24" s="87">
        <v>1.7</v>
      </c>
      <c r="D24" s="88">
        <v>22.699999999999996</v>
      </c>
      <c r="E24" s="89">
        <v>0.001388888888888889</v>
      </c>
      <c r="F24" s="89">
        <v>0.025694444444444436</v>
      </c>
      <c r="G24" s="89">
        <f t="shared" si="1"/>
        <v>0.19930555555555549</v>
      </c>
      <c r="H24" s="89">
        <f t="shared" si="2"/>
        <v>0.25833333333333325</v>
      </c>
      <c r="I24" s="89">
        <f t="shared" si="3"/>
        <v>0.3013888888888888</v>
      </c>
      <c r="J24" s="89">
        <f t="shared" si="4"/>
        <v>0.3763888888888888</v>
      </c>
      <c r="K24" s="89">
        <f t="shared" si="5"/>
        <v>0.4465277777777777</v>
      </c>
      <c r="L24" s="89">
        <v>0.5187499999999999</v>
      </c>
      <c r="M24" s="89">
        <f t="shared" si="6"/>
        <v>0.5833333333333333</v>
      </c>
      <c r="N24" s="89">
        <v>0.6284722222222221</v>
      </c>
      <c r="O24" s="89">
        <v>0.6979166666666665</v>
      </c>
      <c r="P24" s="103" t="s">
        <v>241</v>
      </c>
      <c r="Q24" s="91" t="s">
        <v>241</v>
      </c>
      <c r="R24" s="80"/>
      <c r="S24" s="86" t="s">
        <v>218</v>
      </c>
      <c r="T24" s="81" t="s">
        <v>31</v>
      </c>
      <c r="U24" s="87">
        <v>1</v>
      </c>
      <c r="V24" s="87">
        <v>1</v>
      </c>
      <c r="W24" s="88">
        <v>23.6</v>
      </c>
      <c r="X24" s="89">
        <v>0.001388888888888889</v>
      </c>
      <c r="Y24" s="89">
        <v>0.001388888888888889</v>
      </c>
      <c r="Z24" s="89">
        <v>0.027777777777777773</v>
      </c>
      <c r="AA24" s="89">
        <f t="shared" si="7"/>
        <v>0.2812499999999999</v>
      </c>
      <c r="AB24" s="89">
        <f t="shared" si="8"/>
        <v>0.34166666666666656</v>
      </c>
      <c r="AC24" s="89">
        <f t="shared" si="9"/>
        <v>0.38194444444444436</v>
      </c>
      <c r="AD24" s="89">
        <v>0.4618055555555555</v>
      </c>
      <c r="AE24" s="89">
        <f t="shared" si="0"/>
        <v>0.5215277777777777</v>
      </c>
      <c r="AF24" s="89">
        <v>0.6041666666666666</v>
      </c>
      <c r="AG24" s="89">
        <v>0.6701388888888887</v>
      </c>
      <c r="AH24" s="89">
        <v>0.7152777777777777</v>
      </c>
      <c r="AI24" s="89">
        <v>0.779861111111111</v>
      </c>
      <c r="AJ24" s="103" t="s">
        <v>241</v>
      </c>
      <c r="AK24" s="103" t="s">
        <v>241</v>
      </c>
    </row>
    <row r="25" spans="1:37" ht="10.5">
      <c r="A25" s="86" t="s">
        <v>203</v>
      </c>
      <c r="B25" s="81" t="s">
        <v>32</v>
      </c>
      <c r="C25" s="87">
        <v>1.5</v>
      </c>
      <c r="D25" s="88">
        <v>24.199999999999996</v>
      </c>
      <c r="E25" s="89">
        <v>0.001388888888888889</v>
      </c>
      <c r="F25" s="89">
        <v>0.027083333333333324</v>
      </c>
      <c r="G25" s="89">
        <f t="shared" si="1"/>
        <v>0.20069444444444437</v>
      </c>
      <c r="H25" s="89">
        <f t="shared" si="2"/>
        <v>0.25972222222222213</v>
      </c>
      <c r="I25" s="89">
        <f t="shared" si="3"/>
        <v>0.3027777777777777</v>
      </c>
      <c r="J25" s="89">
        <f t="shared" si="4"/>
        <v>0.37777777777777766</v>
      </c>
      <c r="K25" s="89">
        <f t="shared" si="5"/>
        <v>0.4479166666666666</v>
      </c>
      <c r="L25" s="89">
        <v>0.5201388888888888</v>
      </c>
      <c r="M25" s="89">
        <f t="shared" si="6"/>
        <v>0.5847222222222221</v>
      </c>
      <c r="N25" s="89">
        <v>0.629861111111111</v>
      </c>
      <c r="O25" s="89">
        <v>0.6993055555555554</v>
      </c>
      <c r="P25" s="103" t="s">
        <v>241</v>
      </c>
      <c r="Q25" s="91" t="s">
        <v>241</v>
      </c>
      <c r="R25" s="80"/>
      <c r="S25" s="86" t="s">
        <v>194</v>
      </c>
      <c r="T25" s="81" t="s">
        <v>202</v>
      </c>
      <c r="U25" s="87">
        <v>3.3</v>
      </c>
      <c r="V25" s="87">
        <v>3.3</v>
      </c>
      <c r="W25" s="88">
        <v>26.900000000000002</v>
      </c>
      <c r="X25" s="89">
        <v>0.003472222222222222</v>
      </c>
      <c r="Y25" s="89">
        <v>0.003472222222222222</v>
      </c>
      <c r="Z25" s="89">
        <v>0.031249999999999993</v>
      </c>
      <c r="AA25" s="89">
        <f t="shared" si="7"/>
        <v>0.2847222222222221</v>
      </c>
      <c r="AB25" s="89">
        <f t="shared" si="8"/>
        <v>0.3451388888888888</v>
      </c>
      <c r="AC25" s="89">
        <f t="shared" si="9"/>
        <v>0.3854166666666666</v>
      </c>
      <c r="AD25" s="89">
        <v>0.46527777777777773</v>
      </c>
      <c r="AE25" s="89">
        <f t="shared" si="0"/>
        <v>0.5249999999999999</v>
      </c>
      <c r="AF25" s="89">
        <v>0.6076388888888888</v>
      </c>
      <c r="AG25" s="89">
        <v>0.6736111111111109</v>
      </c>
      <c r="AH25" s="89">
        <v>0.7187499999999999</v>
      </c>
      <c r="AI25" s="89">
        <v>0.7833333333333332</v>
      </c>
      <c r="AJ25" s="103">
        <v>39.6</v>
      </c>
      <c r="AK25" s="103">
        <v>39.6</v>
      </c>
    </row>
    <row r="26" spans="1:37" ht="10.5">
      <c r="A26" s="86" t="s">
        <v>204</v>
      </c>
      <c r="B26" s="81" t="s">
        <v>32</v>
      </c>
      <c r="C26" s="87">
        <v>2</v>
      </c>
      <c r="D26" s="88">
        <v>26.199999999999996</v>
      </c>
      <c r="E26" s="89">
        <v>0.0020833333333333333</v>
      </c>
      <c r="F26" s="89">
        <v>0.029166666666666657</v>
      </c>
      <c r="G26" s="89">
        <f t="shared" si="1"/>
        <v>0.2027777777777777</v>
      </c>
      <c r="H26" s="89">
        <f t="shared" si="2"/>
        <v>0.26180555555555546</v>
      </c>
      <c r="I26" s="89">
        <f t="shared" si="3"/>
        <v>0.304861111111111</v>
      </c>
      <c r="J26" s="89">
        <f t="shared" si="4"/>
        <v>0.379861111111111</v>
      </c>
      <c r="K26" s="89">
        <f t="shared" si="5"/>
        <v>0.4499999999999999</v>
      </c>
      <c r="L26" s="89">
        <v>0.5222222222222221</v>
      </c>
      <c r="M26" s="89">
        <f t="shared" si="6"/>
        <v>0.5868055555555555</v>
      </c>
      <c r="N26" s="89">
        <v>0.6319444444444443</v>
      </c>
      <c r="O26" s="89">
        <v>0.7013888888888887</v>
      </c>
      <c r="P26" s="103" t="s">
        <v>241</v>
      </c>
      <c r="Q26" s="91" t="s">
        <v>241</v>
      </c>
      <c r="R26" s="80"/>
      <c r="S26" s="86" t="s">
        <v>222</v>
      </c>
      <c r="T26" s="81" t="s">
        <v>32</v>
      </c>
      <c r="U26" s="87">
        <v>3.1</v>
      </c>
      <c r="V26" s="87">
        <v>3.1</v>
      </c>
      <c r="W26" s="88">
        <v>30.000000000000004</v>
      </c>
      <c r="X26" s="89">
        <v>0.003472222222222222</v>
      </c>
      <c r="Y26" s="89">
        <v>0.003472222222222222</v>
      </c>
      <c r="Z26" s="89">
        <v>0.03472222222222222</v>
      </c>
      <c r="AA26" s="89">
        <f t="shared" si="7"/>
        <v>0.2881944444444443</v>
      </c>
      <c r="AB26" s="89">
        <f t="shared" si="8"/>
        <v>0.348611111111111</v>
      </c>
      <c r="AC26" s="89">
        <f t="shared" si="9"/>
        <v>0.3888888888888888</v>
      </c>
      <c r="AD26" s="89">
        <v>0.46874999999999994</v>
      </c>
      <c r="AE26" s="89">
        <f t="shared" si="0"/>
        <v>0.5284722222222221</v>
      </c>
      <c r="AF26" s="89">
        <v>0.611111111111111</v>
      </c>
      <c r="AG26" s="89">
        <v>0.6770833333333331</v>
      </c>
      <c r="AH26" s="89">
        <v>0.7222222222222221</v>
      </c>
      <c r="AI26" s="89">
        <v>0.7868055555555554</v>
      </c>
      <c r="AJ26" s="103">
        <v>37.2</v>
      </c>
      <c r="AK26" s="103">
        <v>37.2</v>
      </c>
    </row>
    <row r="27" spans="1:37" ht="10.5">
      <c r="A27" s="86" t="s">
        <v>194</v>
      </c>
      <c r="B27" s="81" t="s">
        <v>202</v>
      </c>
      <c r="C27" s="87">
        <v>3.1</v>
      </c>
      <c r="D27" s="88">
        <v>29.299999999999997</v>
      </c>
      <c r="E27" s="89">
        <v>0.003472222222222222</v>
      </c>
      <c r="F27" s="89">
        <v>0.03263888888888888</v>
      </c>
      <c r="G27" s="89">
        <f t="shared" si="1"/>
        <v>0.2062499999999999</v>
      </c>
      <c r="H27" s="89">
        <f t="shared" si="2"/>
        <v>0.26527777777777767</v>
      </c>
      <c r="I27" s="89">
        <f t="shared" si="3"/>
        <v>0.30833333333333324</v>
      </c>
      <c r="J27" s="89">
        <f t="shared" si="4"/>
        <v>0.3833333333333332</v>
      </c>
      <c r="K27" s="89">
        <f t="shared" si="5"/>
        <v>0.4534722222222221</v>
      </c>
      <c r="L27" s="89">
        <v>0.5256944444444444</v>
      </c>
      <c r="M27" s="89">
        <f t="shared" si="6"/>
        <v>0.5902777777777777</v>
      </c>
      <c r="N27" s="89">
        <v>0.6354166666666665</v>
      </c>
      <c r="O27" s="89">
        <v>0.7048611111111109</v>
      </c>
      <c r="P27" s="103">
        <v>37.2</v>
      </c>
      <c r="Q27" s="91">
        <v>37.2</v>
      </c>
      <c r="R27" s="80"/>
      <c r="S27" s="86" t="s">
        <v>223</v>
      </c>
      <c r="T27" s="81" t="s">
        <v>32</v>
      </c>
      <c r="U27" s="87">
        <v>1.8</v>
      </c>
      <c r="V27" s="87">
        <v>1.8</v>
      </c>
      <c r="W27" s="88">
        <v>31.800000000000004</v>
      </c>
      <c r="X27" s="89">
        <v>0.0020833333333333333</v>
      </c>
      <c r="Y27" s="89">
        <v>0.0020833333333333333</v>
      </c>
      <c r="Z27" s="89">
        <v>0.03680555555555555</v>
      </c>
      <c r="AA27" s="89">
        <f t="shared" si="7"/>
        <v>0.29027777777777763</v>
      </c>
      <c r="AB27" s="89">
        <f t="shared" si="8"/>
        <v>0.3506944444444443</v>
      </c>
      <c r="AC27" s="89">
        <f t="shared" si="9"/>
        <v>0.3909722222222221</v>
      </c>
      <c r="AD27" s="89">
        <v>0.47083333333333327</v>
      </c>
      <c r="AE27" s="89">
        <f t="shared" si="0"/>
        <v>0.5305555555555554</v>
      </c>
      <c r="AF27" s="89">
        <v>0.6131944444444444</v>
      </c>
      <c r="AG27" s="89">
        <v>0.6791666666666665</v>
      </c>
      <c r="AH27" s="89">
        <v>0.7243055555555554</v>
      </c>
      <c r="AI27" s="89">
        <v>0.7888888888888888</v>
      </c>
      <c r="AJ27" s="103" t="s">
        <v>241</v>
      </c>
      <c r="AK27" s="103" t="s">
        <v>241</v>
      </c>
    </row>
    <row r="28" spans="1:37" ht="10.5">
      <c r="A28" s="86" t="s">
        <v>219</v>
      </c>
      <c r="B28" s="81" t="s">
        <v>31</v>
      </c>
      <c r="C28" s="87">
        <v>3.3</v>
      </c>
      <c r="D28" s="88">
        <v>32.599999999999994</v>
      </c>
      <c r="E28" s="89">
        <v>0.003472222222222222</v>
      </c>
      <c r="F28" s="89">
        <v>0.0361111111111111</v>
      </c>
      <c r="G28" s="89">
        <f t="shared" si="1"/>
        <v>0.20972222222222212</v>
      </c>
      <c r="H28" s="89">
        <f t="shared" si="2"/>
        <v>0.2687499999999999</v>
      </c>
      <c r="I28" s="89">
        <f t="shared" si="3"/>
        <v>0.31180555555555545</v>
      </c>
      <c r="J28" s="89">
        <f t="shared" si="4"/>
        <v>0.3868055555555554</v>
      </c>
      <c r="K28" s="89">
        <f t="shared" si="5"/>
        <v>0.4569444444444443</v>
      </c>
      <c r="L28" s="89">
        <v>0.5291666666666666</v>
      </c>
      <c r="M28" s="89">
        <f t="shared" si="6"/>
        <v>0.5937499999999999</v>
      </c>
      <c r="N28" s="89">
        <v>0.6388888888888887</v>
      </c>
      <c r="O28" s="89">
        <v>0.7083333333333331</v>
      </c>
      <c r="P28" s="103">
        <v>39.6</v>
      </c>
      <c r="Q28" s="91">
        <v>39.6</v>
      </c>
      <c r="R28" s="80"/>
      <c r="S28" s="86" t="s">
        <v>193</v>
      </c>
      <c r="T28" s="81" t="s">
        <v>31</v>
      </c>
      <c r="U28" s="87">
        <v>1.6</v>
      </c>
      <c r="V28" s="87">
        <v>1.6</v>
      </c>
      <c r="W28" s="88">
        <v>33.400000000000006</v>
      </c>
      <c r="X28" s="89">
        <v>0.0020833333333333333</v>
      </c>
      <c r="Y28" s="89">
        <v>0.0020833333333333333</v>
      </c>
      <c r="Z28" s="89">
        <v>0.03888888888888888</v>
      </c>
      <c r="AA28" s="89">
        <f t="shared" si="7"/>
        <v>0.29236111111111096</v>
      </c>
      <c r="AB28" s="89">
        <f t="shared" si="8"/>
        <v>0.35277777777777763</v>
      </c>
      <c r="AC28" s="89">
        <f t="shared" si="9"/>
        <v>0.39305555555555544</v>
      </c>
      <c r="AD28" s="89">
        <v>0.4729166666666666</v>
      </c>
      <c r="AE28" s="89">
        <f t="shared" si="0"/>
        <v>0.5326388888888888</v>
      </c>
      <c r="AF28" s="89">
        <v>0.6152777777777777</v>
      </c>
      <c r="AG28" s="89">
        <v>0.6812499999999998</v>
      </c>
      <c r="AH28" s="89">
        <v>0.7263888888888888</v>
      </c>
      <c r="AI28" s="89">
        <v>0.7909722222222221</v>
      </c>
      <c r="AJ28" s="103" t="s">
        <v>241</v>
      </c>
      <c r="AK28" s="103" t="s">
        <v>241</v>
      </c>
    </row>
    <row r="29" spans="1:37" ht="10.5">
      <c r="A29" s="86" t="s">
        <v>220</v>
      </c>
      <c r="B29" s="81" t="s">
        <v>202</v>
      </c>
      <c r="C29" s="87">
        <v>1</v>
      </c>
      <c r="D29" s="88">
        <v>33.599999999999994</v>
      </c>
      <c r="E29" s="89">
        <v>0.001388888888888889</v>
      </c>
      <c r="F29" s="89">
        <v>0.03749999999999999</v>
      </c>
      <c r="G29" s="89">
        <f t="shared" si="1"/>
        <v>0.211111111111111</v>
      </c>
      <c r="H29" s="89">
        <f t="shared" si="2"/>
        <v>0.27013888888888876</v>
      </c>
      <c r="I29" s="89">
        <f t="shared" si="3"/>
        <v>0.31319444444444433</v>
      </c>
      <c r="J29" s="89">
        <f t="shared" si="4"/>
        <v>0.3881944444444443</v>
      </c>
      <c r="K29" s="89">
        <f t="shared" si="5"/>
        <v>0.4583333333333332</v>
      </c>
      <c r="L29" s="89">
        <v>0.5305555555555554</v>
      </c>
      <c r="M29" s="89">
        <f t="shared" si="6"/>
        <v>0.5951388888888888</v>
      </c>
      <c r="N29" s="89">
        <v>0.6402777777777776</v>
      </c>
      <c r="O29" s="89">
        <v>0.709722222222222</v>
      </c>
      <c r="P29" s="103" t="s">
        <v>241</v>
      </c>
      <c r="Q29" s="91" t="s">
        <v>241</v>
      </c>
      <c r="R29" s="80"/>
      <c r="S29" s="86" t="s">
        <v>224</v>
      </c>
      <c r="T29" s="81" t="s">
        <v>31</v>
      </c>
      <c r="U29" s="87">
        <v>1.8</v>
      </c>
      <c r="V29" s="87">
        <v>1.8</v>
      </c>
      <c r="W29" s="88">
        <v>35.2</v>
      </c>
      <c r="X29" s="89">
        <v>0.001388888888888889</v>
      </c>
      <c r="Y29" s="89">
        <v>0.001388888888888889</v>
      </c>
      <c r="Z29" s="89">
        <v>0.04027777777777777</v>
      </c>
      <c r="AA29" s="89">
        <f t="shared" si="7"/>
        <v>0.29374999999999984</v>
      </c>
      <c r="AB29" s="89">
        <f t="shared" si="8"/>
        <v>0.3541666666666665</v>
      </c>
      <c r="AC29" s="89">
        <f t="shared" si="9"/>
        <v>0.3944444444444443</v>
      </c>
      <c r="AD29" s="89">
        <v>0.4743055555555555</v>
      </c>
      <c r="AE29" s="89">
        <f t="shared" si="0"/>
        <v>0.5340277777777777</v>
      </c>
      <c r="AF29" s="89">
        <v>0.6166666666666666</v>
      </c>
      <c r="AG29" s="89">
        <v>0.6826388888888887</v>
      </c>
      <c r="AH29" s="89">
        <v>0.7277777777777776</v>
      </c>
      <c r="AI29" s="89">
        <v>0.792361111111111</v>
      </c>
      <c r="AJ29" s="103" t="s">
        <v>241</v>
      </c>
      <c r="AK29" s="103" t="s">
        <v>241</v>
      </c>
    </row>
    <row r="30" spans="1:37" ht="10.5">
      <c r="A30" s="86" t="s">
        <v>199</v>
      </c>
      <c r="B30" s="81" t="s">
        <v>31</v>
      </c>
      <c r="C30" s="87">
        <v>1.4</v>
      </c>
      <c r="D30" s="88">
        <v>34.99999999999999</v>
      </c>
      <c r="E30" s="89">
        <v>0.0020833333333333333</v>
      </c>
      <c r="F30" s="89">
        <v>0.039583333333333325</v>
      </c>
      <c r="G30" s="89">
        <f t="shared" si="1"/>
        <v>0.21319444444444433</v>
      </c>
      <c r="H30" s="89">
        <f t="shared" si="2"/>
        <v>0.2722222222222221</v>
      </c>
      <c r="I30" s="89">
        <f t="shared" si="3"/>
        <v>0.31527777777777766</v>
      </c>
      <c r="J30" s="89">
        <f t="shared" si="4"/>
        <v>0.3902777777777776</v>
      </c>
      <c r="K30" s="89">
        <f t="shared" si="5"/>
        <v>0.46041666666666653</v>
      </c>
      <c r="L30" s="89">
        <v>0.5326388888888888</v>
      </c>
      <c r="M30" s="89">
        <f t="shared" si="6"/>
        <v>0.5972222222222221</v>
      </c>
      <c r="N30" s="89">
        <v>0.6423611111111109</v>
      </c>
      <c r="O30" s="89">
        <v>0.7118055555555554</v>
      </c>
      <c r="P30" s="103" t="s">
        <v>241</v>
      </c>
      <c r="Q30" s="91" t="s">
        <v>241</v>
      </c>
      <c r="R30" s="80"/>
      <c r="S30" s="86" t="s">
        <v>200</v>
      </c>
      <c r="T30" s="81" t="s">
        <v>31</v>
      </c>
      <c r="U30" s="87">
        <v>0.6</v>
      </c>
      <c r="V30" s="87">
        <v>0.6</v>
      </c>
      <c r="W30" s="88">
        <v>35.800000000000004</v>
      </c>
      <c r="X30" s="89">
        <v>0.0006944444444444445</v>
      </c>
      <c r="Y30" s="89">
        <v>0.0006944444444444445</v>
      </c>
      <c r="Z30" s="89">
        <v>0.040972222222222215</v>
      </c>
      <c r="AA30" s="89">
        <f t="shared" si="7"/>
        <v>0.2944444444444443</v>
      </c>
      <c r="AB30" s="89">
        <f t="shared" si="8"/>
        <v>0.35486111111111096</v>
      </c>
      <c r="AC30" s="89">
        <f t="shared" si="9"/>
        <v>0.39513888888888876</v>
      </c>
      <c r="AD30" s="89">
        <v>0.4749999999999999</v>
      </c>
      <c r="AE30" s="89">
        <f t="shared" si="0"/>
        <v>0.5347222222222221</v>
      </c>
      <c r="AF30" s="89">
        <v>0.617361111111111</v>
      </c>
      <c r="AG30" s="89">
        <v>0.6833333333333331</v>
      </c>
      <c r="AH30" s="89">
        <v>0.7284722222222221</v>
      </c>
      <c r="AI30" s="89">
        <v>0.7930555555555554</v>
      </c>
      <c r="AJ30" s="103" t="s">
        <v>241</v>
      </c>
      <c r="AK30" s="103" t="s">
        <v>241</v>
      </c>
    </row>
    <row r="31" spans="1:37" ht="10.5">
      <c r="A31" s="86" t="s">
        <v>195</v>
      </c>
      <c r="B31" s="81" t="s">
        <v>31</v>
      </c>
      <c r="C31" s="87">
        <v>1.6</v>
      </c>
      <c r="D31" s="88">
        <v>36.599999999999994</v>
      </c>
      <c r="E31" s="89">
        <v>0.0020833333333333333</v>
      </c>
      <c r="F31" s="89">
        <v>0.04166666666666666</v>
      </c>
      <c r="G31" s="89">
        <f t="shared" si="1"/>
        <v>0.21527777777777765</v>
      </c>
      <c r="H31" s="89">
        <f t="shared" si="2"/>
        <v>0.2743055555555554</v>
      </c>
      <c r="I31" s="89">
        <f t="shared" si="3"/>
        <v>0.317361111111111</v>
      </c>
      <c r="J31" s="89">
        <f t="shared" si="4"/>
        <v>0.39236111111111094</v>
      </c>
      <c r="K31" s="89">
        <f t="shared" si="5"/>
        <v>0.46249999999999986</v>
      </c>
      <c r="L31" s="89">
        <v>0.5347222222222221</v>
      </c>
      <c r="M31" s="89">
        <f t="shared" si="6"/>
        <v>0.5993055555555554</v>
      </c>
      <c r="N31" s="89">
        <v>0.6444444444444443</v>
      </c>
      <c r="O31" s="89">
        <v>0.7138888888888887</v>
      </c>
      <c r="P31" s="103" t="s">
        <v>241</v>
      </c>
      <c r="Q31" s="91" t="s">
        <v>241</v>
      </c>
      <c r="R31" s="80"/>
      <c r="S31" s="86" t="s">
        <v>191</v>
      </c>
      <c r="T31" s="81" t="s">
        <v>31</v>
      </c>
      <c r="U31" s="87">
        <v>2</v>
      </c>
      <c r="V31" s="87">
        <v>2</v>
      </c>
      <c r="W31" s="88">
        <v>37.800000000000004</v>
      </c>
      <c r="X31" s="89">
        <v>0.0020833333333333333</v>
      </c>
      <c r="Y31" s="89">
        <v>0.0020833333333333333</v>
      </c>
      <c r="Z31" s="89">
        <v>0.04305555555555555</v>
      </c>
      <c r="AA31" s="89">
        <f t="shared" si="7"/>
        <v>0.2965277777777776</v>
      </c>
      <c r="AB31" s="89">
        <f t="shared" si="8"/>
        <v>0.3569444444444443</v>
      </c>
      <c r="AC31" s="89">
        <f t="shared" si="9"/>
        <v>0.3972222222222221</v>
      </c>
      <c r="AD31" s="89">
        <v>0.47708333333333325</v>
      </c>
      <c r="AE31" s="89">
        <f t="shared" si="0"/>
        <v>0.5368055555555554</v>
      </c>
      <c r="AF31" s="89">
        <v>0.6194444444444444</v>
      </c>
      <c r="AG31" s="89">
        <v>0.6854166666666665</v>
      </c>
      <c r="AH31" s="89">
        <v>0.7305555555555554</v>
      </c>
      <c r="AI31" s="89">
        <v>0.7951388888888887</v>
      </c>
      <c r="AJ31" s="103" t="s">
        <v>241</v>
      </c>
      <c r="AK31" s="103" t="s">
        <v>241</v>
      </c>
    </row>
    <row r="32" spans="1:37" ht="10.5">
      <c r="A32" s="86" t="s">
        <v>196</v>
      </c>
      <c r="B32" s="81" t="s">
        <v>32</v>
      </c>
      <c r="C32" s="87">
        <v>1.4</v>
      </c>
      <c r="D32" s="88">
        <v>37.99999999999999</v>
      </c>
      <c r="E32" s="89">
        <v>0.001388888888888889</v>
      </c>
      <c r="F32" s="89">
        <v>0.04305555555555555</v>
      </c>
      <c r="G32" s="89">
        <f t="shared" si="1"/>
        <v>0.21666666666666654</v>
      </c>
      <c r="H32" s="89">
        <f t="shared" si="2"/>
        <v>0.2756944444444443</v>
      </c>
      <c r="I32" s="89">
        <f t="shared" si="3"/>
        <v>0.31874999999999987</v>
      </c>
      <c r="J32" s="89">
        <f t="shared" si="4"/>
        <v>0.3937499999999998</v>
      </c>
      <c r="K32" s="89">
        <f t="shared" si="5"/>
        <v>0.46388888888888874</v>
      </c>
      <c r="L32" s="89">
        <v>0.536111111111111</v>
      </c>
      <c r="M32" s="89">
        <f t="shared" si="6"/>
        <v>0.6006944444444443</v>
      </c>
      <c r="N32" s="89">
        <v>0.6458333333333331</v>
      </c>
      <c r="O32" s="89">
        <v>0.7152777777777776</v>
      </c>
      <c r="P32" s="103" t="s">
        <v>241</v>
      </c>
      <c r="Q32" s="91" t="s">
        <v>241</v>
      </c>
      <c r="R32" s="80"/>
      <c r="S32" s="86" t="s">
        <v>190</v>
      </c>
      <c r="T32" s="81" t="s">
        <v>31</v>
      </c>
      <c r="U32" s="87">
        <v>0.9</v>
      </c>
      <c r="V32" s="87">
        <v>0.9</v>
      </c>
      <c r="W32" s="88">
        <v>38.7</v>
      </c>
      <c r="X32" s="89">
        <v>0.001388888888888889</v>
      </c>
      <c r="Y32" s="89">
        <v>0.001388888888888889</v>
      </c>
      <c r="Z32" s="89">
        <v>0.04444444444444444</v>
      </c>
      <c r="AA32" s="89">
        <f t="shared" si="7"/>
        <v>0.2979166666666665</v>
      </c>
      <c r="AB32" s="89">
        <f t="shared" si="8"/>
        <v>0.35833333333333317</v>
      </c>
      <c r="AC32" s="89">
        <f t="shared" si="9"/>
        <v>0.39861111111111097</v>
      </c>
      <c r="AD32" s="89">
        <v>0.47847222222222213</v>
      </c>
      <c r="AE32" s="89">
        <f t="shared" si="0"/>
        <v>0.5381944444444443</v>
      </c>
      <c r="AF32" s="89">
        <v>0.6208333333333332</v>
      </c>
      <c r="AG32" s="89">
        <v>0.6868055555555553</v>
      </c>
      <c r="AH32" s="89">
        <v>0.7319444444444443</v>
      </c>
      <c r="AI32" s="89">
        <v>0.7965277777777776</v>
      </c>
      <c r="AJ32" s="103" t="s">
        <v>241</v>
      </c>
      <c r="AK32" s="103" t="s">
        <v>241</v>
      </c>
    </row>
    <row r="33" spans="1:37" ht="10.5">
      <c r="A33" s="86" t="s">
        <v>197</v>
      </c>
      <c r="B33" s="81" t="s">
        <v>31</v>
      </c>
      <c r="C33" s="87">
        <v>1.8</v>
      </c>
      <c r="D33" s="88">
        <v>39.79999999999999</v>
      </c>
      <c r="E33" s="89">
        <v>0.0020833333333333333</v>
      </c>
      <c r="F33" s="89">
        <v>0.04513888888888888</v>
      </c>
      <c r="G33" s="89">
        <f t="shared" si="1"/>
        <v>0.21874999999999986</v>
      </c>
      <c r="H33" s="89">
        <f t="shared" si="2"/>
        <v>0.2777777777777776</v>
      </c>
      <c r="I33" s="89">
        <f t="shared" si="3"/>
        <v>0.3208333333333332</v>
      </c>
      <c r="J33" s="89">
        <f t="shared" si="4"/>
        <v>0.39583333333333315</v>
      </c>
      <c r="K33" s="89">
        <f t="shared" si="5"/>
        <v>0.46597222222222207</v>
      </c>
      <c r="L33" s="89">
        <v>0.5381944444444443</v>
      </c>
      <c r="M33" s="89">
        <f t="shared" si="6"/>
        <v>0.6027777777777776</v>
      </c>
      <c r="N33" s="89">
        <v>0.6479166666666665</v>
      </c>
      <c r="O33" s="89">
        <v>0.7173611111111109</v>
      </c>
      <c r="P33" s="103" t="s">
        <v>241</v>
      </c>
      <c r="Q33" s="91" t="s">
        <v>241</v>
      </c>
      <c r="R33" s="80"/>
      <c r="S33" s="86" t="s">
        <v>189</v>
      </c>
      <c r="T33" s="81" t="s">
        <v>31</v>
      </c>
      <c r="U33" s="87">
        <v>1.2</v>
      </c>
      <c r="V33" s="87">
        <v>1.2</v>
      </c>
      <c r="W33" s="88">
        <v>39.900000000000006</v>
      </c>
      <c r="X33" s="89">
        <v>0.001388888888888889</v>
      </c>
      <c r="Y33" s="89">
        <v>0.001388888888888889</v>
      </c>
      <c r="Z33" s="89">
        <v>0.04583333333333333</v>
      </c>
      <c r="AA33" s="89">
        <f t="shared" si="7"/>
        <v>0.2993055555555554</v>
      </c>
      <c r="AB33" s="89">
        <f t="shared" si="8"/>
        <v>0.35972222222222205</v>
      </c>
      <c r="AC33" s="89">
        <f t="shared" si="9"/>
        <v>0.39999999999999986</v>
      </c>
      <c r="AD33" s="89">
        <v>0.479861111111111</v>
      </c>
      <c r="AE33" s="89">
        <f t="shared" si="0"/>
        <v>0.5395833333333332</v>
      </c>
      <c r="AF33" s="89">
        <v>0.6222222222222221</v>
      </c>
      <c r="AG33" s="89">
        <v>0.6881944444444442</v>
      </c>
      <c r="AH33" s="89">
        <v>0.7333333333333332</v>
      </c>
      <c r="AI33" s="89">
        <v>0.7979166666666665</v>
      </c>
      <c r="AJ33" s="103" t="s">
        <v>241</v>
      </c>
      <c r="AK33" s="103" t="s">
        <v>241</v>
      </c>
    </row>
    <row r="34" spans="1:37" ht="10.5">
      <c r="A34" s="86" t="s">
        <v>198</v>
      </c>
      <c r="B34" s="81" t="s">
        <v>31</v>
      </c>
      <c r="C34" s="87">
        <v>1.8</v>
      </c>
      <c r="D34" s="88">
        <v>41.59999999999999</v>
      </c>
      <c r="E34" s="89">
        <v>0.0020833333333333333</v>
      </c>
      <c r="F34" s="89">
        <v>0.047222222222222214</v>
      </c>
      <c r="G34" s="89">
        <f t="shared" si="1"/>
        <v>0.2208333333333332</v>
      </c>
      <c r="H34" s="89">
        <f t="shared" si="2"/>
        <v>0.27986111111111095</v>
      </c>
      <c r="I34" s="89">
        <f t="shared" si="3"/>
        <v>0.3229166666666665</v>
      </c>
      <c r="J34" s="89">
        <f t="shared" si="4"/>
        <v>0.3979166666666665</v>
      </c>
      <c r="K34" s="89">
        <f t="shared" si="5"/>
        <v>0.4680555555555554</v>
      </c>
      <c r="L34" s="89">
        <v>0.5402777777777776</v>
      </c>
      <c r="M34" s="89">
        <f t="shared" si="6"/>
        <v>0.604861111111111</v>
      </c>
      <c r="N34" s="89">
        <v>0.6499999999999998</v>
      </c>
      <c r="O34" s="89">
        <v>0.7194444444444442</v>
      </c>
      <c r="P34" s="103" t="s">
        <v>241</v>
      </c>
      <c r="Q34" s="91" t="s">
        <v>241</v>
      </c>
      <c r="R34" s="80"/>
      <c r="S34" s="86" t="s">
        <v>225</v>
      </c>
      <c r="T34" s="81" t="s">
        <v>31</v>
      </c>
      <c r="U34" s="87">
        <v>1.7</v>
      </c>
      <c r="V34" s="87">
        <v>1.7</v>
      </c>
      <c r="W34" s="88">
        <v>41.60000000000001</v>
      </c>
      <c r="X34" s="89">
        <v>0.001388888888888889</v>
      </c>
      <c r="Y34" s="89">
        <v>0.001388888888888889</v>
      </c>
      <c r="Z34" s="89">
        <v>0.04722222222222222</v>
      </c>
      <c r="AA34" s="89">
        <f t="shared" si="7"/>
        <v>0.30069444444444426</v>
      </c>
      <c r="AB34" s="89">
        <f t="shared" si="8"/>
        <v>0.36111111111111094</v>
      </c>
      <c r="AC34" s="89">
        <f t="shared" si="9"/>
        <v>0.40138888888888874</v>
      </c>
      <c r="AD34" s="89">
        <v>0.4812499999999999</v>
      </c>
      <c r="AE34" s="89">
        <f t="shared" si="0"/>
        <v>0.5409722222222221</v>
      </c>
      <c r="AF34" s="89">
        <v>0.623611111111111</v>
      </c>
      <c r="AG34" s="89">
        <v>0.6895833333333331</v>
      </c>
      <c r="AH34" s="89">
        <v>0.734722222222222</v>
      </c>
      <c r="AI34" s="89">
        <v>0.7993055555555554</v>
      </c>
      <c r="AJ34" s="103" t="s">
        <v>241</v>
      </c>
      <c r="AK34" s="103" t="s">
        <v>241</v>
      </c>
    </row>
    <row r="35" spans="1:37" ht="10.5">
      <c r="A35" s="86" t="s">
        <v>221</v>
      </c>
      <c r="B35" s="81" t="s">
        <v>32</v>
      </c>
      <c r="C35" s="87">
        <v>3.7</v>
      </c>
      <c r="D35" s="88">
        <v>45.29999999999999</v>
      </c>
      <c r="E35" s="89">
        <v>0.003472222222222222</v>
      </c>
      <c r="F35" s="89">
        <v>0.05069444444444444</v>
      </c>
      <c r="G35" s="89">
        <f t="shared" si="1"/>
        <v>0.2243055555555554</v>
      </c>
      <c r="H35" s="89">
        <f t="shared" si="2"/>
        <v>0.28333333333333316</v>
      </c>
      <c r="I35" s="89">
        <f t="shared" si="3"/>
        <v>0.32638888888888873</v>
      </c>
      <c r="J35" s="89">
        <f t="shared" si="4"/>
        <v>0.4013888888888887</v>
      </c>
      <c r="K35" s="89">
        <f t="shared" si="5"/>
        <v>0.4715277777777776</v>
      </c>
      <c r="L35" s="89">
        <v>0.5437499999999998</v>
      </c>
      <c r="M35" s="89">
        <f t="shared" si="6"/>
        <v>0.6083333333333332</v>
      </c>
      <c r="N35" s="89">
        <v>0.653472222222222</v>
      </c>
      <c r="O35" s="89">
        <v>0.7229166666666664</v>
      </c>
      <c r="P35" s="103">
        <v>44.400000000000006</v>
      </c>
      <c r="Q35" s="91">
        <v>44.400000000000006</v>
      </c>
      <c r="R35" s="80"/>
      <c r="S35" s="86" t="s">
        <v>264</v>
      </c>
      <c r="T35" s="81" t="s">
        <v>40</v>
      </c>
      <c r="U35" s="87">
        <v>0.8</v>
      </c>
      <c r="V35" s="87">
        <v>0.8</v>
      </c>
      <c r="W35" s="88">
        <v>42.400000000000006</v>
      </c>
      <c r="X35" s="89">
        <v>0.001388888888888889</v>
      </c>
      <c r="Y35" s="89">
        <v>0.001388888888888889</v>
      </c>
      <c r="Z35" s="89">
        <v>0.04861111111111111</v>
      </c>
      <c r="AA35" s="89">
        <f t="shared" si="7"/>
        <v>0.30208333333333315</v>
      </c>
      <c r="AB35" s="89">
        <f t="shared" si="8"/>
        <v>0.3624999999999998</v>
      </c>
      <c r="AC35" s="89">
        <f t="shared" si="9"/>
        <v>0.4027777777777776</v>
      </c>
      <c r="AD35" s="89">
        <v>0.4826388888888888</v>
      </c>
      <c r="AE35" s="89">
        <f t="shared" si="0"/>
        <v>0.542361111111111</v>
      </c>
      <c r="AF35" s="89">
        <v>0.6249999999999999</v>
      </c>
      <c r="AG35" s="89">
        <v>0.690972222222222</v>
      </c>
      <c r="AH35" s="89">
        <v>0.7361111111111109</v>
      </c>
      <c r="AI35" s="89">
        <v>0.8006944444444443</v>
      </c>
      <c r="AJ35" s="103" t="s">
        <v>241</v>
      </c>
      <c r="AK35" s="103" t="s">
        <v>241</v>
      </c>
    </row>
    <row r="36" spans="1:37" ht="10.5">
      <c r="A36" s="86" t="s">
        <v>250</v>
      </c>
      <c r="B36" s="81" t="s">
        <v>31</v>
      </c>
      <c r="C36" s="87">
        <v>2.1</v>
      </c>
      <c r="D36" s="88">
        <v>47.39999999999999</v>
      </c>
      <c r="E36" s="89">
        <v>0.0020833333333333333</v>
      </c>
      <c r="F36" s="89">
        <v>0.05277777777777777</v>
      </c>
      <c r="G36" s="89">
        <f t="shared" si="1"/>
        <v>0.22638888888888872</v>
      </c>
      <c r="H36" s="89">
        <f t="shared" si="2"/>
        <v>0.2854166666666665</v>
      </c>
      <c r="I36" s="89">
        <f t="shared" si="3"/>
        <v>0.32847222222222205</v>
      </c>
      <c r="J36" s="89">
        <f t="shared" si="4"/>
        <v>0.403472222222222</v>
      </c>
      <c r="K36" s="89">
        <f t="shared" si="5"/>
        <v>0.4736111111111109</v>
      </c>
      <c r="L36" s="89">
        <v>0.5458333333333332</v>
      </c>
      <c r="M36" s="89">
        <f t="shared" si="6"/>
        <v>0.6104166666666665</v>
      </c>
      <c r="N36" s="89">
        <v>0.6555555555555553</v>
      </c>
      <c r="O36" s="89">
        <v>0.7249999999999998</v>
      </c>
      <c r="P36" s="103" t="s">
        <v>241</v>
      </c>
      <c r="Q36" s="91" t="s">
        <v>241</v>
      </c>
      <c r="R36" s="80"/>
      <c r="S36" s="86" t="s">
        <v>265</v>
      </c>
      <c r="T36" s="81" t="s">
        <v>40</v>
      </c>
      <c r="U36" s="87">
        <v>1.2</v>
      </c>
      <c r="V36" s="87">
        <v>1.2</v>
      </c>
      <c r="W36" s="88">
        <v>43.60000000000001</v>
      </c>
      <c r="X36" s="89">
        <v>0.001388888888888889</v>
      </c>
      <c r="Y36" s="89">
        <v>0.001388888888888889</v>
      </c>
      <c r="Z36" s="89">
        <v>0.05</v>
      </c>
      <c r="AA36" s="89">
        <f t="shared" si="7"/>
        <v>0.30347222222222203</v>
      </c>
      <c r="AB36" s="89">
        <f t="shared" si="8"/>
        <v>0.3638888888888887</v>
      </c>
      <c r="AC36" s="89">
        <f t="shared" si="9"/>
        <v>0.4041666666666665</v>
      </c>
      <c r="AD36" s="89">
        <v>0.48402777777777767</v>
      </c>
      <c r="AE36" s="89">
        <f aca="true" t="shared" si="10" ref="AE36:AE45">X36+AE35</f>
        <v>0.5437499999999998</v>
      </c>
      <c r="AF36" s="89">
        <v>0.6263888888888888</v>
      </c>
      <c r="AG36" s="89">
        <v>0.6923611111111109</v>
      </c>
      <c r="AH36" s="89">
        <v>0.7374999999999998</v>
      </c>
      <c r="AI36" s="89">
        <v>0.8020833333333331</v>
      </c>
      <c r="AJ36" s="103" t="s">
        <v>241</v>
      </c>
      <c r="AK36" s="103" t="s">
        <v>241</v>
      </c>
    </row>
    <row r="37" spans="1:37" ht="10.5">
      <c r="A37" s="86" t="s">
        <v>251</v>
      </c>
      <c r="B37" s="81" t="s">
        <v>31</v>
      </c>
      <c r="C37" s="87">
        <v>1.9</v>
      </c>
      <c r="D37" s="88">
        <v>49.29999999999999</v>
      </c>
      <c r="E37" s="89">
        <v>0.0020833333333333333</v>
      </c>
      <c r="F37" s="89">
        <v>0.054861111111111104</v>
      </c>
      <c r="G37" s="89">
        <f t="shared" si="1"/>
        <v>0.22847222222222205</v>
      </c>
      <c r="H37" s="89">
        <f t="shared" si="2"/>
        <v>0.2874999999999998</v>
      </c>
      <c r="I37" s="89">
        <f t="shared" si="3"/>
        <v>0.3305555555555554</v>
      </c>
      <c r="J37" s="89">
        <f t="shared" si="4"/>
        <v>0.40555555555555534</v>
      </c>
      <c r="K37" s="89">
        <f t="shared" si="5"/>
        <v>0.47569444444444425</v>
      </c>
      <c r="L37" s="89">
        <v>0.5479166666666665</v>
      </c>
      <c r="M37" s="89">
        <f t="shared" si="6"/>
        <v>0.6124999999999998</v>
      </c>
      <c r="N37" s="89">
        <v>0.6576388888888887</v>
      </c>
      <c r="O37" s="89">
        <v>0.7270833333333331</v>
      </c>
      <c r="P37" s="103" t="s">
        <v>241</v>
      </c>
      <c r="Q37" s="91" t="s">
        <v>241</v>
      </c>
      <c r="R37" s="80"/>
      <c r="S37" s="86" t="s">
        <v>266</v>
      </c>
      <c r="T37" s="81" t="s">
        <v>40</v>
      </c>
      <c r="U37" s="87">
        <v>2.2</v>
      </c>
      <c r="V37" s="87">
        <v>2.2</v>
      </c>
      <c r="W37" s="88">
        <v>45.80000000000001</v>
      </c>
      <c r="X37" s="89">
        <v>0.0020833333333333333</v>
      </c>
      <c r="Y37" s="89">
        <v>0.0020833333333333333</v>
      </c>
      <c r="Z37" s="89">
        <v>0.052083333333333336</v>
      </c>
      <c r="AA37" s="89">
        <f t="shared" si="7"/>
        <v>0.30555555555555536</v>
      </c>
      <c r="AB37" s="89">
        <f t="shared" si="8"/>
        <v>0.36597222222222203</v>
      </c>
      <c r="AC37" s="89">
        <f t="shared" si="9"/>
        <v>0.40624999999999983</v>
      </c>
      <c r="AD37" s="89">
        <v>0.486111111111111</v>
      </c>
      <c r="AE37" s="89">
        <f t="shared" si="10"/>
        <v>0.5458333333333332</v>
      </c>
      <c r="AF37" s="89">
        <v>0.6284722222222221</v>
      </c>
      <c r="AG37" s="89">
        <v>0.6944444444444442</v>
      </c>
      <c r="AH37" s="89">
        <v>0.7395833333333331</v>
      </c>
      <c r="AI37" s="89">
        <v>0.8041666666666665</v>
      </c>
      <c r="AJ37" s="103" t="s">
        <v>241</v>
      </c>
      <c r="AK37" s="103" t="s">
        <v>241</v>
      </c>
    </row>
    <row r="38" spans="1:37" ht="10.5">
      <c r="A38" s="86" t="s">
        <v>252</v>
      </c>
      <c r="B38" s="81" t="s">
        <v>32</v>
      </c>
      <c r="C38" s="87">
        <v>0.9</v>
      </c>
      <c r="D38" s="88">
        <v>50.19999999999999</v>
      </c>
      <c r="E38" s="89">
        <v>0.001388888888888889</v>
      </c>
      <c r="F38" s="89">
        <v>0.056249999999999994</v>
      </c>
      <c r="G38" s="89">
        <f t="shared" si="1"/>
        <v>0.22986111111111093</v>
      </c>
      <c r="H38" s="89">
        <f t="shared" si="2"/>
        <v>0.2888888888888887</v>
      </c>
      <c r="I38" s="89">
        <f t="shared" si="3"/>
        <v>0.33194444444444426</v>
      </c>
      <c r="J38" s="89">
        <f t="shared" si="4"/>
        <v>0.4069444444444442</v>
      </c>
      <c r="K38" s="89">
        <f t="shared" si="5"/>
        <v>0.47708333333333314</v>
      </c>
      <c r="L38" s="89">
        <v>0.5493055555555554</v>
      </c>
      <c r="M38" s="89">
        <f t="shared" si="6"/>
        <v>0.6138888888888887</v>
      </c>
      <c r="N38" s="89">
        <v>0.6590277777777775</v>
      </c>
      <c r="O38" s="89">
        <v>0.728472222222222</v>
      </c>
      <c r="P38" s="103" t="s">
        <v>241</v>
      </c>
      <c r="Q38" s="91" t="s">
        <v>241</v>
      </c>
      <c r="R38" s="80"/>
      <c r="S38" s="86" t="s">
        <v>267</v>
      </c>
      <c r="T38" s="81" t="s">
        <v>40</v>
      </c>
      <c r="U38" s="87">
        <v>0.9</v>
      </c>
      <c r="V38" s="87">
        <v>0.9</v>
      </c>
      <c r="W38" s="88">
        <v>46.70000000000001</v>
      </c>
      <c r="X38" s="89">
        <v>0.001388888888888889</v>
      </c>
      <c r="Y38" s="89">
        <v>0.001388888888888889</v>
      </c>
      <c r="Z38" s="89">
        <v>0.05347222222222223</v>
      </c>
      <c r="AA38" s="89">
        <f t="shared" si="7"/>
        <v>0.30694444444444424</v>
      </c>
      <c r="AB38" s="89">
        <f t="shared" si="8"/>
        <v>0.3673611111111109</v>
      </c>
      <c r="AC38" s="89">
        <f t="shared" si="9"/>
        <v>0.4076388888888887</v>
      </c>
      <c r="AD38" s="89">
        <v>0.4874999999999999</v>
      </c>
      <c r="AE38" s="89">
        <f t="shared" si="10"/>
        <v>0.547222222222222</v>
      </c>
      <c r="AF38" s="89">
        <v>0.629861111111111</v>
      </c>
      <c r="AG38" s="89">
        <v>0.6958333333333331</v>
      </c>
      <c r="AH38" s="89">
        <v>0.740972222222222</v>
      </c>
      <c r="AI38" s="89">
        <v>0.8055555555555554</v>
      </c>
      <c r="AJ38" s="103" t="s">
        <v>241</v>
      </c>
      <c r="AK38" s="103" t="s">
        <v>241</v>
      </c>
    </row>
    <row r="39" spans="1:37" ht="10.5">
      <c r="A39" s="86" t="s">
        <v>253</v>
      </c>
      <c r="B39" s="81" t="s">
        <v>32</v>
      </c>
      <c r="C39" s="87">
        <v>1.4</v>
      </c>
      <c r="D39" s="88">
        <v>51.59999999999999</v>
      </c>
      <c r="E39" s="89">
        <v>0.0020833333333333333</v>
      </c>
      <c r="F39" s="89">
        <v>0.05833333333333333</v>
      </c>
      <c r="G39" s="89">
        <f t="shared" si="1"/>
        <v>0.23194444444444426</v>
      </c>
      <c r="H39" s="89">
        <f t="shared" si="2"/>
        <v>0.290972222222222</v>
      </c>
      <c r="I39" s="89">
        <f t="shared" si="3"/>
        <v>0.3340277777777776</v>
      </c>
      <c r="J39" s="89">
        <f t="shared" si="4"/>
        <v>0.40902777777777755</v>
      </c>
      <c r="K39" s="89">
        <f t="shared" si="5"/>
        <v>0.47916666666666646</v>
      </c>
      <c r="L39" s="89">
        <v>0.5513888888888887</v>
      </c>
      <c r="M39" s="89">
        <f t="shared" si="6"/>
        <v>0.615972222222222</v>
      </c>
      <c r="N39" s="89">
        <v>0.6611111111111109</v>
      </c>
      <c r="O39" s="89">
        <v>0.7305555555555553</v>
      </c>
      <c r="P39" s="103" t="s">
        <v>241</v>
      </c>
      <c r="Q39" s="91" t="s">
        <v>241</v>
      </c>
      <c r="R39" s="80"/>
      <c r="S39" s="86" t="s">
        <v>268</v>
      </c>
      <c r="T39" s="81" t="s">
        <v>40</v>
      </c>
      <c r="U39" s="87">
        <v>1.7</v>
      </c>
      <c r="V39" s="87">
        <v>1.7</v>
      </c>
      <c r="W39" s="88">
        <v>48.40000000000001</v>
      </c>
      <c r="X39" s="89">
        <v>0.0020833333333333333</v>
      </c>
      <c r="Y39" s="89">
        <v>0.0020833333333333333</v>
      </c>
      <c r="Z39" s="89">
        <v>0.05555555555555556</v>
      </c>
      <c r="AA39" s="89">
        <f t="shared" si="7"/>
        <v>0.30902777777777757</v>
      </c>
      <c r="AB39" s="89">
        <f t="shared" si="8"/>
        <v>0.36944444444444424</v>
      </c>
      <c r="AC39" s="89">
        <f t="shared" si="9"/>
        <v>0.40972222222222204</v>
      </c>
      <c r="AD39" s="89">
        <v>0.4895833333333332</v>
      </c>
      <c r="AE39" s="89">
        <f t="shared" si="10"/>
        <v>0.5493055555555554</v>
      </c>
      <c r="AF39" s="89">
        <v>0.6319444444444443</v>
      </c>
      <c r="AG39" s="89">
        <v>0.6979166666666664</v>
      </c>
      <c r="AH39" s="89">
        <v>0.7430555555555554</v>
      </c>
      <c r="AI39" s="89">
        <v>0.8076388888888887</v>
      </c>
      <c r="AJ39" s="103" t="s">
        <v>241</v>
      </c>
      <c r="AK39" s="103" t="s">
        <v>241</v>
      </c>
    </row>
    <row r="40" spans="1:37" ht="10.5">
      <c r="A40" s="86" t="s">
        <v>254</v>
      </c>
      <c r="B40" s="81" t="s">
        <v>31</v>
      </c>
      <c r="C40" s="87">
        <v>0.5</v>
      </c>
      <c r="D40" s="88">
        <v>52.09999999999999</v>
      </c>
      <c r="E40" s="89">
        <v>0.001388888888888889</v>
      </c>
      <c r="F40" s="89">
        <v>0.05972222222222222</v>
      </c>
      <c r="G40" s="89">
        <f t="shared" si="1"/>
        <v>0.23333333333333314</v>
      </c>
      <c r="H40" s="89">
        <f t="shared" si="2"/>
        <v>0.2923611111111109</v>
      </c>
      <c r="I40" s="89">
        <f t="shared" si="3"/>
        <v>0.3354166666666665</v>
      </c>
      <c r="J40" s="89">
        <f t="shared" si="4"/>
        <v>0.41041666666666643</v>
      </c>
      <c r="K40" s="89">
        <f t="shared" si="5"/>
        <v>0.48055555555555535</v>
      </c>
      <c r="L40" s="89">
        <v>0.5527777777777776</v>
      </c>
      <c r="M40" s="89">
        <f t="shared" si="6"/>
        <v>0.6173611111111109</v>
      </c>
      <c r="N40" s="89">
        <v>0.6624999999999998</v>
      </c>
      <c r="O40" s="89">
        <v>0.7319444444444442</v>
      </c>
      <c r="P40" s="103" t="s">
        <v>241</v>
      </c>
      <c r="Q40" s="91" t="s">
        <v>241</v>
      </c>
      <c r="R40" s="80"/>
      <c r="S40" s="86" t="s">
        <v>269</v>
      </c>
      <c r="T40" s="81" t="s">
        <v>40</v>
      </c>
      <c r="U40" s="87">
        <v>1.7</v>
      </c>
      <c r="V40" s="87">
        <v>1.7</v>
      </c>
      <c r="W40" s="88">
        <v>50.100000000000016</v>
      </c>
      <c r="X40" s="89">
        <v>0.0020833333333333333</v>
      </c>
      <c r="Y40" s="89">
        <v>0.0020833333333333333</v>
      </c>
      <c r="Z40" s="89">
        <v>0.05763888888888889</v>
      </c>
      <c r="AA40" s="89">
        <f t="shared" si="7"/>
        <v>0.3111111111111109</v>
      </c>
      <c r="AB40" s="89">
        <f t="shared" si="8"/>
        <v>0.37152777777777757</v>
      </c>
      <c r="AC40" s="89">
        <f t="shared" si="9"/>
        <v>0.41180555555555537</v>
      </c>
      <c r="AD40" s="89">
        <v>0.49166666666666653</v>
      </c>
      <c r="AE40" s="89">
        <f t="shared" si="10"/>
        <v>0.5513888888888887</v>
      </c>
      <c r="AF40" s="89">
        <v>0.6340277777777776</v>
      </c>
      <c r="AG40" s="89">
        <v>0.6999999999999997</v>
      </c>
      <c r="AH40" s="89">
        <v>0.7451388888888887</v>
      </c>
      <c r="AI40" s="89">
        <v>0.809722222222222</v>
      </c>
      <c r="AJ40" s="103" t="s">
        <v>241</v>
      </c>
      <c r="AK40" s="103" t="s">
        <v>241</v>
      </c>
    </row>
    <row r="41" spans="1:37" ht="10.5">
      <c r="A41" s="86" t="s">
        <v>255</v>
      </c>
      <c r="B41" s="81" t="s">
        <v>31</v>
      </c>
      <c r="C41" s="87">
        <v>2</v>
      </c>
      <c r="D41" s="88">
        <v>54.09999999999999</v>
      </c>
      <c r="E41" s="89">
        <v>0.002777777777777778</v>
      </c>
      <c r="F41" s="89">
        <v>0.06249999999999999</v>
      </c>
      <c r="G41" s="89">
        <f t="shared" si="1"/>
        <v>0.2361111111111109</v>
      </c>
      <c r="H41" s="89">
        <f t="shared" si="2"/>
        <v>0.2951388888888887</v>
      </c>
      <c r="I41" s="89">
        <f t="shared" si="3"/>
        <v>0.33819444444444424</v>
      </c>
      <c r="J41" s="89">
        <f t="shared" si="4"/>
        <v>0.4131944444444442</v>
      </c>
      <c r="K41" s="89">
        <f t="shared" si="5"/>
        <v>0.4833333333333331</v>
      </c>
      <c r="L41" s="89">
        <v>0.5555555555555554</v>
      </c>
      <c r="M41" s="89">
        <f t="shared" si="6"/>
        <v>0.6201388888888887</v>
      </c>
      <c r="N41" s="89">
        <v>0.6652777777777775</v>
      </c>
      <c r="O41" s="89">
        <v>0.7347222222222219</v>
      </c>
      <c r="P41" s="103" t="s">
        <v>241</v>
      </c>
      <c r="Q41" s="91" t="s">
        <v>241</v>
      </c>
      <c r="R41" s="80"/>
      <c r="S41" s="86" t="s">
        <v>226</v>
      </c>
      <c r="T41" s="81" t="s">
        <v>202</v>
      </c>
      <c r="U41" s="87">
        <v>3.2</v>
      </c>
      <c r="V41" s="87">
        <v>3.2</v>
      </c>
      <c r="W41" s="88">
        <v>53.30000000000002</v>
      </c>
      <c r="X41" s="89">
        <v>0.003472222222222222</v>
      </c>
      <c r="Y41" s="89">
        <v>0.003472222222222222</v>
      </c>
      <c r="Z41" s="89">
        <v>0.061111111111111116</v>
      </c>
      <c r="AA41" s="89">
        <f t="shared" si="7"/>
        <v>0.3145833333333331</v>
      </c>
      <c r="AB41" s="89">
        <f t="shared" si="8"/>
        <v>0.3749999999999998</v>
      </c>
      <c r="AC41" s="89">
        <f t="shared" si="9"/>
        <v>0.4152777777777776</v>
      </c>
      <c r="AD41" s="89">
        <v>0.49513888888888874</v>
      </c>
      <c r="AE41" s="89">
        <f t="shared" si="10"/>
        <v>0.5548611111111109</v>
      </c>
      <c r="AF41" s="89">
        <v>0.6374999999999998</v>
      </c>
      <c r="AG41" s="89">
        <v>0.7034722222222219</v>
      </c>
      <c r="AH41" s="89">
        <v>0.7486111111111109</v>
      </c>
      <c r="AI41" s="89">
        <v>0.8131944444444442</v>
      </c>
      <c r="AJ41" s="103">
        <v>38.400000000000006</v>
      </c>
      <c r="AK41" s="103">
        <v>38.400000000000006</v>
      </c>
    </row>
    <row r="42" spans="1:37" ht="10.5">
      <c r="A42" s="86" t="s">
        <v>256</v>
      </c>
      <c r="B42" s="81" t="s">
        <v>31</v>
      </c>
      <c r="C42" s="87">
        <v>0.6</v>
      </c>
      <c r="D42" s="88">
        <v>54.69999999999999</v>
      </c>
      <c r="E42" s="89">
        <v>0.001388888888888889</v>
      </c>
      <c r="F42" s="89">
        <v>0.06388888888888888</v>
      </c>
      <c r="G42" s="89">
        <f t="shared" si="1"/>
        <v>0.2374999999999998</v>
      </c>
      <c r="H42" s="89">
        <f t="shared" si="2"/>
        <v>0.29652777777777756</v>
      </c>
      <c r="I42" s="89">
        <f t="shared" si="3"/>
        <v>0.3395833333333331</v>
      </c>
      <c r="J42" s="89">
        <f t="shared" si="4"/>
        <v>0.4145833333333331</v>
      </c>
      <c r="K42" s="89">
        <f t="shared" si="5"/>
        <v>0.484722222222222</v>
      </c>
      <c r="L42" s="89">
        <v>0.5569444444444442</v>
      </c>
      <c r="M42" s="89">
        <f t="shared" si="6"/>
        <v>0.6215277777777776</v>
      </c>
      <c r="N42" s="89">
        <v>0.6666666666666664</v>
      </c>
      <c r="O42" s="89">
        <v>0.7361111111111108</v>
      </c>
      <c r="P42" s="103" t="s">
        <v>241</v>
      </c>
      <c r="Q42" s="91">
        <v>23.25</v>
      </c>
      <c r="R42" s="80"/>
      <c r="S42" s="86" t="s">
        <v>227</v>
      </c>
      <c r="T42" s="81" t="s">
        <v>202</v>
      </c>
      <c r="U42" s="87">
        <v>1.3</v>
      </c>
      <c r="V42" s="87">
        <v>1.3</v>
      </c>
      <c r="W42" s="88">
        <v>54.600000000000016</v>
      </c>
      <c r="X42" s="89">
        <v>0.0020833333333333333</v>
      </c>
      <c r="Y42" s="89">
        <v>0.0020833333333333333</v>
      </c>
      <c r="Z42" s="89">
        <v>0.06319444444444446</v>
      </c>
      <c r="AA42" s="89">
        <f t="shared" si="7"/>
        <v>0.31666666666666643</v>
      </c>
      <c r="AB42" s="89">
        <f t="shared" si="8"/>
        <v>0.3770833333333331</v>
      </c>
      <c r="AC42" s="89">
        <f t="shared" si="9"/>
        <v>0.4173611111111109</v>
      </c>
      <c r="AD42" s="89">
        <v>0.49722222222222207</v>
      </c>
      <c r="AE42" s="89">
        <f t="shared" si="10"/>
        <v>0.5569444444444442</v>
      </c>
      <c r="AF42" s="89">
        <v>0.6395833333333332</v>
      </c>
      <c r="AG42" s="89">
        <v>0.7055555555555553</v>
      </c>
      <c r="AH42" s="89">
        <v>0.7506944444444442</v>
      </c>
      <c r="AI42" s="89">
        <v>0.8152777777777775</v>
      </c>
      <c r="AJ42" s="103" t="s">
        <v>241</v>
      </c>
      <c r="AK42" s="103" t="s">
        <v>241</v>
      </c>
    </row>
    <row r="43" spans="1:37" ht="10.5">
      <c r="A43" s="86" t="s">
        <v>257</v>
      </c>
      <c r="B43" s="81" t="s">
        <v>31</v>
      </c>
      <c r="C43" s="87">
        <v>1.5</v>
      </c>
      <c r="D43" s="88">
        <v>56.19999999999999</v>
      </c>
      <c r="E43" s="89">
        <v>0.0020833333333333333</v>
      </c>
      <c r="F43" s="89">
        <v>0.06597222222222222</v>
      </c>
      <c r="G43" s="89">
        <f t="shared" si="1"/>
        <v>0.23958333333333312</v>
      </c>
      <c r="H43" s="89">
        <f t="shared" si="2"/>
        <v>0.2986111111111109</v>
      </c>
      <c r="I43" s="89">
        <f t="shared" si="3"/>
        <v>0.34166666666666645</v>
      </c>
      <c r="J43" s="89">
        <f t="shared" si="4"/>
        <v>0.4166666666666664</v>
      </c>
      <c r="K43" s="89">
        <f t="shared" si="5"/>
        <v>0.4868055555555553</v>
      </c>
      <c r="L43" s="89">
        <v>0.5590277777777776</v>
      </c>
      <c r="M43" s="89">
        <f t="shared" si="6"/>
        <v>0.6236111111111109</v>
      </c>
      <c r="N43" s="89">
        <v>0.6687499999999997</v>
      </c>
      <c r="O43" s="89">
        <v>0.7381944444444442</v>
      </c>
      <c r="P43" s="103" t="s">
        <v>241</v>
      </c>
      <c r="Q43" s="91" t="s">
        <v>241</v>
      </c>
      <c r="R43" s="80"/>
      <c r="S43" s="86" t="s">
        <v>231</v>
      </c>
      <c r="T43" s="81" t="s">
        <v>202</v>
      </c>
      <c r="U43" s="87">
        <v>0.5</v>
      </c>
      <c r="V43" s="87">
        <v>0.5</v>
      </c>
      <c r="W43" s="88">
        <v>55.100000000000016</v>
      </c>
      <c r="X43" s="89">
        <v>0.0006944444444444445</v>
      </c>
      <c r="Y43" s="89">
        <v>0.0006944444444444445</v>
      </c>
      <c r="Z43" s="89">
        <v>0.0638888888888889</v>
      </c>
      <c r="AA43" s="89">
        <f t="shared" si="7"/>
        <v>0.31736111111111087</v>
      </c>
      <c r="AB43" s="89">
        <f t="shared" si="8"/>
        <v>0.37777777777777755</v>
      </c>
      <c r="AC43" s="89">
        <f t="shared" si="9"/>
        <v>0.41805555555555535</v>
      </c>
      <c r="AD43" s="89">
        <v>0.4979166666666665</v>
      </c>
      <c r="AE43" s="89">
        <f t="shared" si="10"/>
        <v>0.5576388888888887</v>
      </c>
      <c r="AF43" s="89">
        <v>0.6402777777777776</v>
      </c>
      <c r="AG43" s="89">
        <v>0.7062499999999997</v>
      </c>
      <c r="AH43" s="89">
        <v>0.7513888888888887</v>
      </c>
      <c r="AI43" s="89">
        <v>0.815972222222222</v>
      </c>
      <c r="AJ43" s="103" t="s">
        <v>241</v>
      </c>
      <c r="AK43" s="103" t="s">
        <v>241</v>
      </c>
    </row>
    <row r="44" spans="1:37" ht="10.5">
      <c r="A44" s="80"/>
      <c r="B44" s="93"/>
      <c r="C44" s="94"/>
      <c r="D44" s="95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7"/>
      <c r="Q44" s="97"/>
      <c r="R44" s="80"/>
      <c r="S44" s="86" t="s">
        <v>272</v>
      </c>
      <c r="T44" s="81" t="s">
        <v>202</v>
      </c>
      <c r="U44" s="87">
        <v>0.3</v>
      </c>
      <c r="V44" s="87">
        <v>0.3</v>
      </c>
      <c r="W44" s="88">
        <v>55.40000000000001</v>
      </c>
      <c r="X44" s="89">
        <v>0.0006944444444444445</v>
      </c>
      <c r="Y44" s="89">
        <v>0.0006944444444444445</v>
      </c>
      <c r="Z44" s="89">
        <v>0.06458333333333334</v>
      </c>
      <c r="AA44" s="89">
        <f t="shared" si="7"/>
        <v>0.3180555555555553</v>
      </c>
      <c r="AB44" s="89">
        <f t="shared" si="8"/>
        <v>0.378472222222222</v>
      </c>
      <c r="AC44" s="89">
        <f t="shared" si="9"/>
        <v>0.4187499999999998</v>
      </c>
      <c r="AD44" s="89">
        <v>0.49861111111111095</v>
      </c>
      <c r="AE44" s="89">
        <f t="shared" si="10"/>
        <v>0.5583333333333331</v>
      </c>
      <c r="AF44" s="89">
        <v>0.640972222222222</v>
      </c>
      <c r="AG44" s="89">
        <v>0.7069444444444442</v>
      </c>
      <c r="AH44" s="89">
        <v>0.7520833333333331</v>
      </c>
      <c r="AI44" s="89">
        <v>0.8166666666666664</v>
      </c>
      <c r="AJ44" s="103" t="s">
        <v>241</v>
      </c>
      <c r="AK44" s="103" t="s">
        <v>241</v>
      </c>
    </row>
    <row r="45" spans="1:37" ht="10.5">
      <c r="A45" s="80"/>
      <c r="B45" s="93"/>
      <c r="C45" s="94"/>
      <c r="D45" s="95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7"/>
      <c r="Q45" s="97"/>
      <c r="R45" s="80"/>
      <c r="S45" s="86" t="s">
        <v>216</v>
      </c>
      <c r="T45" s="81" t="s">
        <v>258</v>
      </c>
      <c r="U45" s="87">
        <v>0.8</v>
      </c>
      <c r="V45" s="87">
        <v>0.8</v>
      </c>
      <c r="W45" s="88">
        <v>56.20000000000001</v>
      </c>
      <c r="X45" s="89">
        <v>0.001388888888888889</v>
      </c>
      <c r="Y45" s="89">
        <v>0.001388888888888889</v>
      </c>
      <c r="Z45" s="89">
        <v>0.06597222222222222</v>
      </c>
      <c r="AA45" s="89">
        <f t="shared" si="7"/>
        <v>0.3194444444444442</v>
      </c>
      <c r="AB45" s="89">
        <f t="shared" si="8"/>
        <v>0.37986111111111087</v>
      </c>
      <c r="AC45" s="89">
        <f t="shared" si="9"/>
        <v>0.4201388888888887</v>
      </c>
      <c r="AD45" s="89">
        <v>0.49999999999999983</v>
      </c>
      <c r="AE45" s="89">
        <f t="shared" si="10"/>
        <v>0.559722222222222</v>
      </c>
      <c r="AF45" s="89">
        <v>0.6423611111111109</v>
      </c>
      <c r="AG45" s="89">
        <v>0.708333333333333</v>
      </c>
      <c r="AH45" s="89">
        <v>0.753472222222222</v>
      </c>
      <c r="AI45" s="89">
        <v>0.8180555555555553</v>
      </c>
      <c r="AJ45" s="103" t="s">
        <v>241</v>
      </c>
      <c r="AK45" s="103" t="s">
        <v>241</v>
      </c>
    </row>
    <row r="46" ht="10.5">
      <c r="A46" s="78" t="s">
        <v>34</v>
      </c>
    </row>
    <row r="48" ht="10.5">
      <c r="A48" s="78" t="s">
        <v>0</v>
      </c>
    </row>
    <row r="49" spans="1:15" ht="10.5">
      <c r="A49" s="78" t="s">
        <v>90</v>
      </c>
      <c r="G49" s="98"/>
      <c r="H49" s="98"/>
      <c r="I49" s="98"/>
      <c r="J49" s="98"/>
      <c r="K49" s="98"/>
      <c r="L49" s="98"/>
      <c r="M49" s="98"/>
      <c r="N49" s="98"/>
      <c r="O49" s="98"/>
    </row>
    <row r="50" spans="1:15" ht="10.5">
      <c r="A50" s="78" t="s">
        <v>240</v>
      </c>
      <c r="G50" s="98"/>
      <c r="H50" s="98"/>
      <c r="I50" s="98"/>
      <c r="J50" s="98"/>
      <c r="K50" s="98"/>
      <c r="L50" s="98"/>
      <c r="M50" s="98"/>
      <c r="N50" s="98"/>
      <c r="O50" s="98"/>
    </row>
    <row r="51" spans="1:18" ht="10.5">
      <c r="A51" s="78" t="s">
        <v>270</v>
      </c>
      <c r="D51" s="99"/>
      <c r="E51" s="99"/>
      <c r="R51" s="80"/>
    </row>
    <row r="52" spans="1:18" ht="10.5">
      <c r="A52" s="336" t="s">
        <v>271</v>
      </c>
      <c r="B52" s="336"/>
      <c r="C52" s="336"/>
      <c r="D52" s="336"/>
      <c r="E52" s="336"/>
      <c r="F52" s="336"/>
      <c r="G52" s="336"/>
      <c r="H52" s="336"/>
      <c r="I52" s="336"/>
      <c r="J52" s="336"/>
      <c r="K52" s="336"/>
      <c r="L52" s="336"/>
      <c r="M52" s="336"/>
      <c r="N52" s="336"/>
      <c r="R52" s="80"/>
    </row>
    <row r="53" ht="5.25" customHeight="1">
      <c r="R53" s="80"/>
    </row>
  </sheetData>
  <sheetProtection/>
  <mergeCells count="19">
    <mergeCell ref="V6:V8"/>
    <mergeCell ref="W6:W8"/>
    <mergeCell ref="B2:J2"/>
    <mergeCell ref="C4:D4"/>
    <mergeCell ref="B6:B8"/>
    <mergeCell ref="C6:C8"/>
    <mergeCell ref="D6:D8"/>
    <mergeCell ref="E6:E8"/>
    <mergeCell ref="F6:F8"/>
    <mergeCell ref="X6:X8"/>
    <mergeCell ref="Y6:Y8"/>
    <mergeCell ref="Z6:Z8"/>
    <mergeCell ref="AJ6:AJ8"/>
    <mergeCell ref="AK6:AK8"/>
    <mergeCell ref="A52:N52"/>
    <mergeCell ref="P6:P8"/>
    <mergeCell ref="Q6:Q8"/>
    <mergeCell ref="T6:T8"/>
    <mergeCell ref="U6:U8"/>
  </mergeCells>
  <printOptions/>
  <pageMargins left="0" right="0" top="0" bottom="0.7480314960629921" header="0" footer="0.31496062992125984"/>
  <pageSetup fitToHeight="1" fitToWidth="1" horizontalDpi="600" verticalDpi="600" orientation="landscape" paperSize="9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M53"/>
  <sheetViews>
    <sheetView zoomScalePageLayoutView="0" workbookViewId="0" topLeftCell="A13">
      <selection activeCell="A36" sqref="A36"/>
    </sheetView>
  </sheetViews>
  <sheetFormatPr defaultColWidth="9.140625" defaultRowHeight="12.75"/>
  <cols>
    <col min="1" max="1" width="44.421875" style="78" customWidth="1"/>
    <col min="2" max="2" width="6.00390625" style="79" customWidth="1"/>
    <col min="3" max="5" width="5.7109375" style="78" customWidth="1"/>
    <col min="6" max="6" width="6.00390625" style="78" customWidth="1"/>
    <col min="7" max="15" width="5.57421875" style="78" customWidth="1"/>
    <col min="16" max="16" width="5.57421875" style="78" hidden="1" customWidth="1"/>
    <col min="17" max="17" width="5.7109375" style="79" customWidth="1"/>
    <col min="18" max="18" width="5.7109375" style="79" hidden="1" customWidth="1"/>
    <col min="19" max="19" width="0.9921875" style="78" customWidth="1"/>
    <col min="20" max="20" width="43.57421875" style="78" customWidth="1"/>
    <col min="21" max="21" width="4.8515625" style="78" customWidth="1"/>
    <col min="22" max="22" width="6.421875" style="78" customWidth="1"/>
    <col min="23" max="23" width="6.8515625" style="78" customWidth="1"/>
    <col min="24" max="25" width="6.421875" style="78" customWidth="1"/>
    <col min="26" max="26" width="7.00390625" style="78" customWidth="1"/>
    <col min="27" max="27" width="6.421875" style="78" customWidth="1"/>
    <col min="28" max="36" width="6.00390625" style="78" customWidth="1"/>
    <col min="37" max="37" width="6.00390625" style="78" hidden="1" customWidth="1"/>
    <col min="38" max="38" width="5.140625" style="78" customWidth="1"/>
    <col min="39" max="39" width="5.57421875" style="78" customWidth="1"/>
    <col min="40" max="16384" width="9.140625" style="78" customWidth="1"/>
  </cols>
  <sheetData>
    <row r="1" spans="1:19" s="100" customFormat="1" ht="10.5">
      <c r="A1" s="100" t="s">
        <v>14</v>
      </c>
      <c r="B1" s="101"/>
      <c r="Q1" s="101"/>
      <c r="R1" s="101"/>
      <c r="S1" s="102"/>
    </row>
    <row r="2" spans="1:19" s="100" customFormat="1" ht="10.5">
      <c r="A2" s="100" t="s">
        <v>89</v>
      </c>
      <c r="B2" s="342" t="s">
        <v>205</v>
      </c>
      <c r="C2" s="342"/>
      <c r="D2" s="342"/>
      <c r="E2" s="342"/>
      <c r="F2" s="342"/>
      <c r="G2" s="342"/>
      <c r="H2" s="342"/>
      <c r="I2" s="342"/>
      <c r="J2" s="342"/>
      <c r="K2" s="109"/>
      <c r="L2" s="101"/>
      <c r="S2" s="102"/>
    </row>
    <row r="3" spans="1:19" s="100" customFormat="1" ht="10.5">
      <c r="A3" s="100" t="s">
        <v>15</v>
      </c>
      <c r="B3" s="100" t="s">
        <v>17</v>
      </c>
      <c r="C3" s="100" t="s">
        <v>201</v>
      </c>
      <c r="Q3" s="101"/>
      <c r="R3" s="101"/>
      <c r="S3" s="102"/>
    </row>
    <row r="4" spans="1:32" s="100" customFormat="1" ht="10.5">
      <c r="A4" s="100" t="s">
        <v>16</v>
      </c>
      <c r="C4" s="342" t="s">
        <v>273</v>
      </c>
      <c r="D4" s="342"/>
      <c r="Q4" s="101"/>
      <c r="R4" s="101"/>
      <c r="S4" s="102"/>
      <c r="AF4" s="251"/>
    </row>
    <row r="5" ht="10.5">
      <c r="S5" s="80"/>
    </row>
    <row r="6" spans="1:39" s="79" customFormat="1" ht="9" customHeight="1">
      <c r="A6" s="58" t="s">
        <v>19</v>
      </c>
      <c r="B6" s="343" t="s">
        <v>33</v>
      </c>
      <c r="C6" s="343" t="s">
        <v>207</v>
      </c>
      <c r="D6" s="343" t="s">
        <v>21</v>
      </c>
      <c r="E6" s="343" t="s">
        <v>22</v>
      </c>
      <c r="F6" s="343" t="s">
        <v>23</v>
      </c>
      <c r="G6" s="244" t="s">
        <v>1</v>
      </c>
      <c r="H6" s="244" t="s">
        <v>310</v>
      </c>
      <c r="I6" s="244" t="s">
        <v>310</v>
      </c>
      <c r="J6" s="244" t="s">
        <v>310</v>
      </c>
      <c r="K6" s="244" t="s">
        <v>310</v>
      </c>
      <c r="L6" s="244" t="s">
        <v>310</v>
      </c>
      <c r="M6" s="244" t="s">
        <v>310</v>
      </c>
      <c r="N6" s="244" t="s">
        <v>1</v>
      </c>
      <c r="O6" s="244" t="s">
        <v>1</v>
      </c>
      <c r="P6" s="245"/>
      <c r="Q6" s="343" t="s">
        <v>217</v>
      </c>
      <c r="R6" s="337" t="s">
        <v>210</v>
      </c>
      <c r="S6" s="93"/>
      <c r="T6" s="81" t="s">
        <v>19</v>
      </c>
      <c r="U6" s="338" t="s">
        <v>33</v>
      </c>
      <c r="V6" s="338" t="s">
        <v>207</v>
      </c>
      <c r="W6" s="338" t="s">
        <v>275</v>
      </c>
      <c r="X6" s="338" t="s">
        <v>21</v>
      </c>
      <c r="Y6" s="338" t="s">
        <v>22</v>
      </c>
      <c r="Z6" s="338" t="s">
        <v>313</v>
      </c>
      <c r="AA6" s="338" t="s">
        <v>23</v>
      </c>
      <c r="AB6" s="244" t="s">
        <v>1</v>
      </c>
      <c r="AC6" s="244" t="s">
        <v>310</v>
      </c>
      <c r="AD6" s="244" t="s">
        <v>310</v>
      </c>
      <c r="AE6" s="244" t="s">
        <v>310</v>
      </c>
      <c r="AF6" s="244" t="s">
        <v>310</v>
      </c>
      <c r="AG6" s="244" t="s">
        <v>310</v>
      </c>
      <c r="AH6" s="244" t="s">
        <v>310</v>
      </c>
      <c r="AI6" s="244" t="s">
        <v>1</v>
      </c>
      <c r="AJ6" s="244" t="s">
        <v>1</v>
      </c>
      <c r="AK6" s="252"/>
      <c r="AL6" s="338" t="s">
        <v>29</v>
      </c>
      <c r="AM6" s="338" t="s">
        <v>276</v>
      </c>
    </row>
    <row r="7" spans="1:39" ht="10.5">
      <c r="A7" s="58" t="s">
        <v>2</v>
      </c>
      <c r="B7" s="343"/>
      <c r="C7" s="343"/>
      <c r="D7" s="343"/>
      <c r="E7" s="343"/>
      <c r="F7" s="343"/>
      <c r="G7" s="106" t="s">
        <v>4</v>
      </c>
      <c r="H7" s="106" t="s">
        <v>4</v>
      </c>
      <c r="I7" s="106" t="s">
        <v>4</v>
      </c>
      <c r="J7" s="106" t="s">
        <v>4</v>
      </c>
      <c r="K7" s="106" t="s">
        <v>4</v>
      </c>
      <c r="L7" s="106" t="s">
        <v>4</v>
      </c>
      <c r="M7" s="58" t="s">
        <v>4</v>
      </c>
      <c r="N7" s="58" t="s">
        <v>4</v>
      </c>
      <c r="O7" s="58" t="s">
        <v>4</v>
      </c>
      <c r="P7" s="247"/>
      <c r="Q7" s="343"/>
      <c r="R7" s="337"/>
      <c r="S7" s="80"/>
      <c r="T7" s="81" t="s">
        <v>2</v>
      </c>
      <c r="U7" s="339"/>
      <c r="V7" s="339"/>
      <c r="W7" s="339"/>
      <c r="X7" s="339"/>
      <c r="Y7" s="339"/>
      <c r="Z7" s="339"/>
      <c r="AA7" s="339"/>
      <c r="AB7" s="58" t="s">
        <v>4</v>
      </c>
      <c r="AC7" s="58" t="s">
        <v>4</v>
      </c>
      <c r="AD7" s="58" t="s">
        <v>4</v>
      </c>
      <c r="AE7" s="58" t="s">
        <v>4</v>
      </c>
      <c r="AF7" s="58" t="s">
        <v>4</v>
      </c>
      <c r="AG7" s="58" t="s">
        <v>4</v>
      </c>
      <c r="AH7" s="58" t="s">
        <v>4</v>
      </c>
      <c r="AI7" s="58" t="s">
        <v>4</v>
      </c>
      <c r="AJ7" s="58" t="s">
        <v>4</v>
      </c>
      <c r="AK7" s="253"/>
      <c r="AL7" s="339"/>
      <c r="AM7" s="339"/>
    </row>
    <row r="8" spans="1:39" s="85" customFormat="1" ht="30" customHeight="1">
      <c r="A8" s="107" t="s">
        <v>5</v>
      </c>
      <c r="B8" s="343"/>
      <c r="C8" s="343"/>
      <c r="D8" s="343"/>
      <c r="E8" s="343"/>
      <c r="F8" s="343"/>
      <c r="G8" s="106" t="s">
        <v>208</v>
      </c>
      <c r="H8" s="106" t="s">
        <v>209</v>
      </c>
      <c r="I8" s="106" t="s">
        <v>232</v>
      </c>
      <c r="J8" s="106" t="s">
        <v>233</v>
      </c>
      <c r="K8" s="106" t="s">
        <v>212</v>
      </c>
      <c r="L8" s="106" t="s">
        <v>213</v>
      </c>
      <c r="M8" s="106" t="s">
        <v>214</v>
      </c>
      <c r="N8" s="106" t="s">
        <v>215</v>
      </c>
      <c r="O8" s="106" t="s">
        <v>234</v>
      </c>
      <c r="P8" s="246"/>
      <c r="Q8" s="343"/>
      <c r="R8" s="337"/>
      <c r="S8" s="84"/>
      <c r="T8" s="83" t="s">
        <v>5</v>
      </c>
      <c r="U8" s="340"/>
      <c r="V8" s="340"/>
      <c r="W8" s="340"/>
      <c r="X8" s="340"/>
      <c r="Y8" s="340"/>
      <c r="Z8" s="340"/>
      <c r="AA8" s="340"/>
      <c r="AB8" s="106" t="s">
        <v>235</v>
      </c>
      <c r="AC8" s="106" t="s">
        <v>236</v>
      </c>
      <c r="AD8" s="106" t="s">
        <v>237</v>
      </c>
      <c r="AE8" s="106" t="s">
        <v>238</v>
      </c>
      <c r="AF8" s="106" t="s">
        <v>239</v>
      </c>
      <c r="AG8" s="106" t="s">
        <v>283</v>
      </c>
      <c r="AH8" s="106" t="s">
        <v>284</v>
      </c>
      <c r="AI8" s="106" t="s">
        <v>311</v>
      </c>
      <c r="AJ8" s="106" t="s">
        <v>312</v>
      </c>
      <c r="AK8" s="254"/>
      <c r="AL8" s="340"/>
      <c r="AM8" s="340"/>
    </row>
    <row r="9" spans="1:39" ht="10.5">
      <c r="A9" s="86" t="s">
        <v>216</v>
      </c>
      <c r="B9" s="81" t="s">
        <v>258</v>
      </c>
      <c r="C9" s="87">
        <v>0</v>
      </c>
      <c r="D9" s="88">
        <v>0</v>
      </c>
      <c r="E9" s="89">
        <v>0</v>
      </c>
      <c r="F9" s="89">
        <v>0</v>
      </c>
      <c r="G9" s="89">
        <v>0.17361111111111113</v>
      </c>
      <c r="H9" s="89">
        <v>0.23263888888888887</v>
      </c>
      <c r="I9" s="89">
        <v>0.27569444444444446</v>
      </c>
      <c r="J9" s="89">
        <v>0.3506944444444444</v>
      </c>
      <c r="K9" s="89">
        <v>0.42083333333333334</v>
      </c>
      <c r="L9" s="90">
        <v>0.4930555555555556</v>
      </c>
      <c r="M9" s="90">
        <v>0.5576388888888889</v>
      </c>
      <c r="N9" s="90">
        <v>0.6027777777777777</v>
      </c>
      <c r="O9" s="90">
        <v>0.6722222222222222</v>
      </c>
      <c r="P9" s="90">
        <v>0.7638888888888888</v>
      </c>
      <c r="Q9" s="103" t="s">
        <v>241</v>
      </c>
      <c r="R9" s="91" t="s">
        <v>241</v>
      </c>
      <c r="S9" s="80"/>
      <c r="T9" s="86" t="s">
        <v>243</v>
      </c>
      <c r="U9" s="81" t="s">
        <v>31</v>
      </c>
      <c r="V9" s="87">
        <v>0</v>
      </c>
      <c r="W9" s="87">
        <v>0</v>
      </c>
      <c r="X9" s="88">
        <v>0</v>
      </c>
      <c r="Y9" s="89">
        <v>0</v>
      </c>
      <c r="Z9" s="89">
        <v>0</v>
      </c>
      <c r="AA9" s="89">
        <v>0</v>
      </c>
      <c r="AB9" s="89">
        <v>0.2534722222222222</v>
      </c>
      <c r="AC9" s="89">
        <v>0.3138888888888889</v>
      </c>
      <c r="AD9" s="89">
        <v>0.3541666666666667</v>
      </c>
      <c r="AE9" s="89">
        <v>0.43333333333333335</v>
      </c>
      <c r="AF9" s="89">
        <v>0.49374999999999997</v>
      </c>
      <c r="AG9" s="89">
        <v>0.576388888888889</v>
      </c>
      <c r="AH9" s="89">
        <v>0.642361111111111</v>
      </c>
      <c r="AI9" s="89">
        <v>0.6875</v>
      </c>
      <c r="AJ9" s="89">
        <v>0.7520833333333333</v>
      </c>
      <c r="AK9" s="89">
        <v>0.8402777777777778</v>
      </c>
      <c r="AL9" s="103" t="s">
        <v>241</v>
      </c>
      <c r="AM9" s="103" t="s">
        <v>241</v>
      </c>
    </row>
    <row r="10" spans="1:39" ht="10.5">
      <c r="A10" s="86" t="s">
        <v>230</v>
      </c>
      <c r="B10" s="81" t="s">
        <v>202</v>
      </c>
      <c r="C10" s="87">
        <v>1</v>
      </c>
      <c r="D10" s="88">
        <v>1</v>
      </c>
      <c r="E10" s="89">
        <v>0.0020833333333333333</v>
      </c>
      <c r="F10" s="89">
        <v>0.0020833333333333333</v>
      </c>
      <c r="G10" s="89">
        <f>E10+G9</f>
        <v>0.17569444444444446</v>
      </c>
      <c r="H10" s="89">
        <f>E10+H9</f>
        <v>0.2347222222222222</v>
      </c>
      <c r="I10" s="89">
        <f>E10+I9</f>
        <v>0.2777777777777778</v>
      </c>
      <c r="J10" s="89">
        <f>J9+E10</f>
        <v>0.35277777777777775</v>
      </c>
      <c r="K10" s="89">
        <f>E10+K9</f>
        <v>0.42291666666666666</v>
      </c>
      <c r="L10" s="89">
        <v>0.4951388888888889</v>
      </c>
      <c r="M10" s="89">
        <f>E10+M9</f>
        <v>0.5597222222222222</v>
      </c>
      <c r="N10" s="89">
        <v>0.6048611111111111</v>
      </c>
      <c r="O10" s="89">
        <v>0.6743055555555555</v>
      </c>
      <c r="P10" s="89">
        <f>P9+E10</f>
        <v>0.7659722222222222</v>
      </c>
      <c r="Q10" s="103" t="s">
        <v>241</v>
      </c>
      <c r="R10" s="91" t="s">
        <v>241</v>
      </c>
      <c r="S10" s="80"/>
      <c r="T10" s="86" t="s">
        <v>242</v>
      </c>
      <c r="U10" s="81" t="s">
        <v>31</v>
      </c>
      <c r="V10" s="87">
        <v>1</v>
      </c>
      <c r="W10" s="87">
        <v>1</v>
      </c>
      <c r="X10" s="88">
        <v>1</v>
      </c>
      <c r="Y10" s="89">
        <v>0.001388888888888889</v>
      </c>
      <c r="Z10" s="89">
        <v>0.001388888888888889</v>
      </c>
      <c r="AA10" s="89">
        <v>0.001388888888888889</v>
      </c>
      <c r="AB10" s="89">
        <f>SUM(AB9+Y10)</f>
        <v>0.2548611111111111</v>
      </c>
      <c r="AC10" s="89">
        <f>AC9+Y10</f>
        <v>0.31527777777777777</v>
      </c>
      <c r="AD10" s="89">
        <f>Y10+AD9</f>
        <v>0.35555555555555557</v>
      </c>
      <c r="AE10" s="89">
        <v>0.43472222222222223</v>
      </c>
      <c r="AF10" s="89">
        <f aca="true" t="shared" si="0" ref="AF10:AF45">Y10+AF9</f>
        <v>0.49513888888888885</v>
      </c>
      <c r="AG10" s="89">
        <v>0.5777777777777778</v>
      </c>
      <c r="AH10" s="89">
        <v>0.6437499999999999</v>
      </c>
      <c r="AI10" s="89">
        <v>0.6888888888888889</v>
      </c>
      <c r="AJ10" s="89">
        <v>0.7534722222222222</v>
      </c>
      <c r="AK10" s="89">
        <f>AK9+Y10</f>
        <v>0.8416666666666667</v>
      </c>
      <c r="AL10" s="103" t="s">
        <v>241</v>
      </c>
      <c r="AM10" s="103" t="s">
        <v>241</v>
      </c>
    </row>
    <row r="11" spans="1:39" ht="10.5">
      <c r="A11" s="86" t="s">
        <v>228</v>
      </c>
      <c r="B11" s="81" t="s">
        <v>202</v>
      </c>
      <c r="C11" s="87">
        <v>0.4</v>
      </c>
      <c r="D11" s="88">
        <v>1.4</v>
      </c>
      <c r="E11" s="89">
        <v>0.0006944444444444445</v>
      </c>
      <c r="F11" s="89">
        <v>0.002777777777777778</v>
      </c>
      <c r="G11" s="89">
        <f aca="true" t="shared" si="1" ref="G11:G43">E11+G10</f>
        <v>0.1763888888888889</v>
      </c>
      <c r="H11" s="89">
        <f aca="true" t="shared" si="2" ref="H11:H43">E11+H10</f>
        <v>0.23541666666666664</v>
      </c>
      <c r="I11" s="89">
        <f aca="true" t="shared" si="3" ref="I11:I43">E11+I10</f>
        <v>0.27847222222222223</v>
      </c>
      <c r="J11" s="89">
        <f aca="true" t="shared" si="4" ref="J11:J43">J10+E11</f>
        <v>0.3534722222222222</v>
      </c>
      <c r="K11" s="89">
        <f aca="true" t="shared" si="5" ref="K11:K43">E11+K10</f>
        <v>0.4236111111111111</v>
      </c>
      <c r="L11" s="89">
        <v>0.49583333333333335</v>
      </c>
      <c r="M11" s="89">
        <f aca="true" t="shared" si="6" ref="M11:M43">E11+M10</f>
        <v>0.5604166666666667</v>
      </c>
      <c r="N11" s="89">
        <v>0.6055555555555555</v>
      </c>
      <c r="O11" s="89">
        <v>0.715972222222222</v>
      </c>
      <c r="P11" s="89">
        <f aca="true" t="shared" si="7" ref="P11:P43">P10+E11</f>
        <v>0.7666666666666666</v>
      </c>
      <c r="Q11" s="103" t="s">
        <v>241</v>
      </c>
      <c r="R11" s="91" t="s">
        <v>241</v>
      </c>
      <c r="S11" s="80"/>
      <c r="T11" s="86" t="s">
        <v>244</v>
      </c>
      <c r="U11" s="81" t="s">
        <v>31</v>
      </c>
      <c r="V11" s="87">
        <v>0.8</v>
      </c>
      <c r="W11" s="87">
        <v>0.8</v>
      </c>
      <c r="X11" s="88">
        <v>1.8</v>
      </c>
      <c r="Y11" s="89">
        <v>0.001388888888888889</v>
      </c>
      <c r="Z11" s="89">
        <v>0.001388888888888889</v>
      </c>
      <c r="AA11" s="89">
        <v>0.002777777777777778</v>
      </c>
      <c r="AB11" s="89">
        <f aca="true" t="shared" si="8" ref="AB11:AB45">SUM(AB10+Y11)</f>
        <v>0.25625</v>
      </c>
      <c r="AC11" s="89">
        <f aca="true" t="shared" si="9" ref="AC11:AC45">AC10+Y11</f>
        <v>0.31666666666666665</v>
      </c>
      <c r="AD11" s="89">
        <f aca="true" t="shared" si="10" ref="AD11:AD45">Y11+AD10</f>
        <v>0.35694444444444445</v>
      </c>
      <c r="AE11" s="89">
        <v>0.4361111111111111</v>
      </c>
      <c r="AF11" s="89">
        <f t="shared" si="0"/>
        <v>0.49652777777777773</v>
      </c>
      <c r="AG11" s="89">
        <v>0.5791666666666667</v>
      </c>
      <c r="AH11" s="89">
        <v>0.6451388888888888</v>
      </c>
      <c r="AI11" s="89">
        <v>0.6902777777777778</v>
      </c>
      <c r="AJ11" s="89">
        <v>0.7548611111111111</v>
      </c>
      <c r="AK11" s="89">
        <f aca="true" t="shared" si="11" ref="AK11:AK45">AK10+Y11</f>
        <v>0.8430555555555556</v>
      </c>
      <c r="AL11" s="103" t="s">
        <v>241</v>
      </c>
      <c r="AM11" s="103" t="s">
        <v>241</v>
      </c>
    </row>
    <row r="12" spans="1:39" ht="10.5">
      <c r="A12" s="86" t="s">
        <v>229</v>
      </c>
      <c r="B12" s="81" t="s">
        <v>202</v>
      </c>
      <c r="C12" s="87">
        <v>1.5</v>
      </c>
      <c r="D12" s="88">
        <v>2.9</v>
      </c>
      <c r="E12" s="89">
        <v>0.001388888888888889</v>
      </c>
      <c r="F12" s="89">
        <v>0.004166666666666667</v>
      </c>
      <c r="G12" s="89">
        <f t="shared" si="1"/>
        <v>0.17777777777777778</v>
      </c>
      <c r="H12" s="89">
        <f t="shared" si="2"/>
        <v>0.23680555555555552</v>
      </c>
      <c r="I12" s="89">
        <f t="shared" si="3"/>
        <v>0.2798611111111111</v>
      </c>
      <c r="J12" s="89">
        <f t="shared" si="4"/>
        <v>0.35486111111111107</v>
      </c>
      <c r="K12" s="89">
        <f t="shared" si="5"/>
        <v>0.425</v>
      </c>
      <c r="L12" s="89">
        <v>0.49722222222222223</v>
      </c>
      <c r="M12" s="89">
        <f t="shared" si="6"/>
        <v>0.5618055555555556</v>
      </c>
      <c r="N12" s="89">
        <v>1</v>
      </c>
      <c r="O12" s="89">
        <v>0.757638888888889</v>
      </c>
      <c r="P12" s="89">
        <f t="shared" si="7"/>
        <v>0.7680555555555555</v>
      </c>
      <c r="Q12" s="103" t="s">
        <v>241</v>
      </c>
      <c r="R12" s="91" t="s">
        <v>241</v>
      </c>
      <c r="S12" s="80"/>
      <c r="T12" s="86" t="s">
        <v>245</v>
      </c>
      <c r="U12" s="81" t="s">
        <v>31</v>
      </c>
      <c r="V12" s="87">
        <v>2.1</v>
      </c>
      <c r="W12" s="87">
        <v>2.1</v>
      </c>
      <c r="X12" s="88">
        <v>3.9000000000000004</v>
      </c>
      <c r="Y12" s="89">
        <v>0.0020833333333333333</v>
      </c>
      <c r="Z12" s="89">
        <v>0.0020833333333333333</v>
      </c>
      <c r="AA12" s="89">
        <v>0.004861111111111111</v>
      </c>
      <c r="AB12" s="89">
        <f t="shared" si="8"/>
        <v>0.2583333333333333</v>
      </c>
      <c r="AC12" s="89">
        <f t="shared" si="9"/>
        <v>0.31875</v>
      </c>
      <c r="AD12" s="89">
        <f t="shared" si="10"/>
        <v>0.3590277777777778</v>
      </c>
      <c r="AE12" s="89">
        <v>0.43819444444444444</v>
      </c>
      <c r="AF12" s="89">
        <f t="shared" si="0"/>
        <v>0.49861111111111106</v>
      </c>
      <c r="AG12" s="89">
        <v>0.58125</v>
      </c>
      <c r="AH12" s="89">
        <v>0.6472222222222221</v>
      </c>
      <c r="AI12" s="89">
        <v>0.6923611111111111</v>
      </c>
      <c r="AJ12" s="89">
        <v>0.7569444444444444</v>
      </c>
      <c r="AK12" s="89">
        <f t="shared" si="11"/>
        <v>0.8451388888888889</v>
      </c>
      <c r="AL12" s="103" t="s">
        <v>241</v>
      </c>
      <c r="AM12" s="103" t="s">
        <v>241</v>
      </c>
    </row>
    <row r="13" spans="1:39" ht="10.5">
      <c r="A13" s="86" t="s">
        <v>259</v>
      </c>
      <c r="B13" s="81" t="s">
        <v>40</v>
      </c>
      <c r="C13" s="87">
        <v>3.2</v>
      </c>
      <c r="D13" s="88">
        <v>6.1</v>
      </c>
      <c r="E13" s="89">
        <v>0.003472222222222222</v>
      </c>
      <c r="F13" s="89">
        <v>0.007638888888888889</v>
      </c>
      <c r="G13" s="89">
        <f t="shared" si="1"/>
        <v>0.18125</v>
      </c>
      <c r="H13" s="89">
        <f t="shared" si="2"/>
        <v>0.24027777777777773</v>
      </c>
      <c r="I13" s="89">
        <f t="shared" si="3"/>
        <v>0.2833333333333333</v>
      </c>
      <c r="J13" s="89">
        <f t="shared" si="4"/>
        <v>0.3583333333333333</v>
      </c>
      <c r="K13" s="89">
        <f t="shared" si="5"/>
        <v>0.4284722222222222</v>
      </c>
      <c r="L13" s="89">
        <v>0.5006944444444444</v>
      </c>
      <c r="M13" s="89">
        <f t="shared" si="6"/>
        <v>0.5652777777777778</v>
      </c>
      <c r="N13" s="89">
        <v>0.6104166666666666</v>
      </c>
      <c r="O13" s="89">
        <v>0.799305555555555</v>
      </c>
      <c r="P13" s="89">
        <f t="shared" si="7"/>
        <v>0.7715277777777777</v>
      </c>
      <c r="Q13" s="103">
        <v>38.400000000000006</v>
      </c>
      <c r="R13" s="91">
        <v>38.400000000000006</v>
      </c>
      <c r="S13" s="80"/>
      <c r="T13" s="86" t="s">
        <v>246</v>
      </c>
      <c r="U13" s="81" t="s">
        <v>32</v>
      </c>
      <c r="V13" s="91">
        <v>0.7</v>
      </c>
      <c r="W13" s="91">
        <v>0.7</v>
      </c>
      <c r="X13" s="88">
        <v>4.6000000000000005</v>
      </c>
      <c r="Y13" s="89">
        <v>0.001388888888888889</v>
      </c>
      <c r="Z13" s="89">
        <v>0.001388888888888889</v>
      </c>
      <c r="AA13" s="89">
        <v>0.00625</v>
      </c>
      <c r="AB13" s="89">
        <f t="shared" si="8"/>
        <v>0.2597222222222222</v>
      </c>
      <c r="AC13" s="89">
        <f t="shared" si="9"/>
        <v>0.32013888888888886</v>
      </c>
      <c r="AD13" s="89">
        <f t="shared" si="10"/>
        <v>0.36041666666666666</v>
      </c>
      <c r="AE13" s="89">
        <v>0.4395833333333334</v>
      </c>
      <c r="AF13" s="89">
        <f t="shared" si="0"/>
        <v>0.49999999999999994</v>
      </c>
      <c r="AG13" s="89">
        <v>0.5826388888888889</v>
      </c>
      <c r="AH13" s="89">
        <v>0.648611111111111</v>
      </c>
      <c r="AI13" s="89">
        <v>0.69375</v>
      </c>
      <c r="AJ13" s="89">
        <v>0.7583333333333333</v>
      </c>
      <c r="AK13" s="89">
        <f t="shared" si="11"/>
        <v>0.8465277777777778</v>
      </c>
      <c r="AL13" s="103" t="s">
        <v>241</v>
      </c>
      <c r="AM13" s="103" t="s">
        <v>241</v>
      </c>
    </row>
    <row r="14" spans="1:39" ht="10.5">
      <c r="A14" s="86" t="s">
        <v>260</v>
      </c>
      <c r="B14" s="81" t="s">
        <v>40</v>
      </c>
      <c r="C14" s="87">
        <v>1.9</v>
      </c>
      <c r="D14" s="88">
        <v>8</v>
      </c>
      <c r="E14" s="89">
        <v>0.0020833333333333333</v>
      </c>
      <c r="F14" s="89">
        <v>0.009722222222222222</v>
      </c>
      <c r="G14" s="89">
        <f t="shared" si="1"/>
        <v>0.18333333333333332</v>
      </c>
      <c r="H14" s="89">
        <f t="shared" si="2"/>
        <v>0.24236111111111105</v>
      </c>
      <c r="I14" s="89">
        <f t="shared" si="3"/>
        <v>0.28541666666666665</v>
      </c>
      <c r="J14" s="89">
        <f t="shared" si="4"/>
        <v>0.3604166666666666</v>
      </c>
      <c r="K14" s="89">
        <f t="shared" si="5"/>
        <v>0.4305555555555555</v>
      </c>
      <c r="L14" s="89">
        <v>0.5027777777777778</v>
      </c>
      <c r="M14" s="89">
        <f t="shared" si="6"/>
        <v>0.5673611111111111</v>
      </c>
      <c r="N14" s="89">
        <v>0.6124999999999999</v>
      </c>
      <c r="O14" s="89">
        <v>0.840972222222222</v>
      </c>
      <c r="P14" s="89">
        <f t="shared" si="7"/>
        <v>0.773611111111111</v>
      </c>
      <c r="Q14" s="103" t="s">
        <v>241</v>
      </c>
      <c r="R14" s="91" t="s">
        <v>241</v>
      </c>
      <c r="S14" s="80"/>
      <c r="T14" s="86" t="s">
        <v>247</v>
      </c>
      <c r="U14" s="81" t="s">
        <v>31</v>
      </c>
      <c r="V14" s="87">
        <v>1.6</v>
      </c>
      <c r="W14" s="87">
        <v>1.6</v>
      </c>
      <c r="X14" s="88">
        <v>6.200000000000001</v>
      </c>
      <c r="Y14" s="89">
        <v>0.0020833333333333333</v>
      </c>
      <c r="Z14" s="89">
        <v>0.0020833333333333333</v>
      </c>
      <c r="AA14" s="89">
        <v>0.008333333333333333</v>
      </c>
      <c r="AB14" s="89">
        <f t="shared" si="8"/>
        <v>0.2618055555555555</v>
      </c>
      <c r="AC14" s="89">
        <f t="shared" si="9"/>
        <v>0.3222222222222222</v>
      </c>
      <c r="AD14" s="89">
        <f t="shared" si="10"/>
        <v>0.3625</v>
      </c>
      <c r="AE14" s="89">
        <v>0.44166666666666665</v>
      </c>
      <c r="AF14" s="89">
        <f t="shared" si="0"/>
        <v>0.5020833333333333</v>
      </c>
      <c r="AG14" s="89">
        <v>0.5847222222222223</v>
      </c>
      <c r="AH14" s="89">
        <v>0.6506944444444444</v>
      </c>
      <c r="AI14" s="89">
        <v>0.6958333333333333</v>
      </c>
      <c r="AJ14" s="89">
        <v>0.7604166666666666</v>
      </c>
      <c r="AK14" s="89">
        <f t="shared" si="11"/>
        <v>0.8486111111111111</v>
      </c>
      <c r="AL14" s="103" t="s">
        <v>241</v>
      </c>
      <c r="AM14" s="103" t="s">
        <v>241</v>
      </c>
    </row>
    <row r="15" spans="1:39" ht="10.5">
      <c r="A15" s="86" t="s">
        <v>261</v>
      </c>
      <c r="B15" s="81" t="s">
        <v>40</v>
      </c>
      <c r="C15" s="87">
        <v>1.4</v>
      </c>
      <c r="D15" s="88">
        <v>9.4</v>
      </c>
      <c r="E15" s="89">
        <v>0.001388888888888889</v>
      </c>
      <c r="F15" s="89">
        <v>0.011111111111111112</v>
      </c>
      <c r="G15" s="89">
        <f t="shared" si="1"/>
        <v>0.1847222222222222</v>
      </c>
      <c r="H15" s="89">
        <f t="shared" si="2"/>
        <v>0.24374999999999994</v>
      </c>
      <c r="I15" s="89">
        <f t="shared" si="3"/>
        <v>0.28680555555555554</v>
      </c>
      <c r="J15" s="89">
        <f t="shared" si="4"/>
        <v>0.3618055555555555</v>
      </c>
      <c r="K15" s="89">
        <f t="shared" si="5"/>
        <v>0.4319444444444444</v>
      </c>
      <c r="L15" s="89">
        <v>0.5041666666666667</v>
      </c>
      <c r="M15" s="89">
        <f t="shared" si="6"/>
        <v>0.56875</v>
      </c>
      <c r="N15" s="89">
        <v>0.6138888888888888</v>
      </c>
      <c r="O15" s="89">
        <v>0.882638888888889</v>
      </c>
      <c r="P15" s="89">
        <f t="shared" si="7"/>
        <v>0.7749999999999999</v>
      </c>
      <c r="Q15" s="103" t="s">
        <v>241</v>
      </c>
      <c r="R15" s="91" t="s">
        <v>241</v>
      </c>
      <c r="S15" s="80"/>
      <c r="T15" s="86" t="s">
        <v>248</v>
      </c>
      <c r="U15" s="81" t="s">
        <v>31</v>
      </c>
      <c r="V15" s="87">
        <v>0.7</v>
      </c>
      <c r="W15" s="87">
        <v>0.7</v>
      </c>
      <c r="X15" s="88">
        <v>6.900000000000001</v>
      </c>
      <c r="Y15" s="89">
        <v>0.001388888888888889</v>
      </c>
      <c r="Z15" s="89">
        <v>0.001388888888888889</v>
      </c>
      <c r="AA15" s="89">
        <v>0.009722222222222222</v>
      </c>
      <c r="AB15" s="89">
        <f t="shared" si="8"/>
        <v>0.2631944444444444</v>
      </c>
      <c r="AC15" s="89">
        <f t="shared" si="9"/>
        <v>0.32361111111111107</v>
      </c>
      <c r="AD15" s="89">
        <f t="shared" si="10"/>
        <v>0.3638888888888889</v>
      </c>
      <c r="AE15" s="89">
        <v>0.44305555555555554</v>
      </c>
      <c r="AF15" s="89">
        <f t="shared" si="0"/>
        <v>0.5034722222222222</v>
      </c>
      <c r="AG15" s="89">
        <v>0.5861111111111111</v>
      </c>
      <c r="AH15" s="89">
        <v>0.6520833333333332</v>
      </c>
      <c r="AI15" s="89">
        <v>0.6972222222222222</v>
      </c>
      <c r="AJ15" s="89">
        <v>0.7618055555555555</v>
      </c>
      <c r="AK15" s="89">
        <f t="shared" si="11"/>
        <v>0.85</v>
      </c>
      <c r="AL15" s="103" t="s">
        <v>241</v>
      </c>
      <c r="AM15" s="103" t="s">
        <v>241</v>
      </c>
    </row>
    <row r="16" spans="1:39" ht="10.5">
      <c r="A16" s="86" t="s">
        <v>262</v>
      </c>
      <c r="B16" s="81" t="s">
        <v>40</v>
      </c>
      <c r="C16" s="87">
        <v>0.9</v>
      </c>
      <c r="D16" s="88">
        <v>10.3</v>
      </c>
      <c r="E16" s="89">
        <v>0.001388888888888889</v>
      </c>
      <c r="F16" s="89">
        <v>0.0125</v>
      </c>
      <c r="G16" s="89">
        <f t="shared" si="1"/>
        <v>0.1861111111111111</v>
      </c>
      <c r="H16" s="89">
        <f t="shared" si="2"/>
        <v>0.24513888888888882</v>
      </c>
      <c r="I16" s="89">
        <f t="shared" si="3"/>
        <v>0.2881944444444444</v>
      </c>
      <c r="J16" s="89">
        <f t="shared" si="4"/>
        <v>0.3631944444444444</v>
      </c>
      <c r="K16" s="89">
        <f t="shared" si="5"/>
        <v>0.4333333333333333</v>
      </c>
      <c r="L16" s="89">
        <v>0.5055555555555555</v>
      </c>
      <c r="M16" s="89">
        <f t="shared" si="6"/>
        <v>0.5701388888888889</v>
      </c>
      <c r="N16" s="89">
        <v>0.6152777777777777</v>
      </c>
      <c r="O16" s="89">
        <v>0.924305555555555</v>
      </c>
      <c r="P16" s="89">
        <f t="shared" si="7"/>
        <v>0.7763888888888888</v>
      </c>
      <c r="Q16" s="103" t="s">
        <v>241</v>
      </c>
      <c r="R16" s="91" t="s">
        <v>241</v>
      </c>
      <c r="S16" s="80"/>
      <c r="T16" s="86" t="s">
        <v>249</v>
      </c>
      <c r="U16" s="81" t="s">
        <v>31</v>
      </c>
      <c r="V16" s="87">
        <v>1.9</v>
      </c>
      <c r="W16" s="108" t="s">
        <v>241</v>
      </c>
      <c r="X16" s="88">
        <v>8.8</v>
      </c>
      <c r="Y16" s="89">
        <v>0.0020833333333333333</v>
      </c>
      <c r="Z16" s="105">
        <v>0.003472222222222222</v>
      </c>
      <c r="AA16" s="89">
        <v>0.011805555555555555</v>
      </c>
      <c r="AB16" s="89">
        <f t="shared" si="8"/>
        <v>0.2652777777777777</v>
      </c>
      <c r="AC16" s="89">
        <f t="shared" si="9"/>
        <v>0.3256944444444444</v>
      </c>
      <c r="AD16" s="89">
        <f t="shared" si="10"/>
        <v>0.3659722222222222</v>
      </c>
      <c r="AE16" s="89">
        <v>0.4465277777777778</v>
      </c>
      <c r="AF16" s="89">
        <f t="shared" si="0"/>
        <v>0.5055555555555555</v>
      </c>
      <c r="AG16" s="89">
        <v>0.5881944444444445</v>
      </c>
      <c r="AH16" s="89">
        <v>0.6541666666666666</v>
      </c>
      <c r="AI16" s="89">
        <v>0.6993055555555555</v>
      </c>
      <c r="AJ16" s="105" t="s">
        <v>241</v>
      </c>
      <c r="AK16" s="89">
        <f t="shared" si="11"/>
        <v>0.8520833333333333</v>
      </c>
      <c r="AL16" s="103" t="s">
        <v>241</v>
      </c>
      <c r="AM16" s="103" t="s">
        <v>241</v>
      </c>
    </row>
    <row r="17" spans="1:39" ht="10.5">
      <c r="A17" s="86" t="s">
        <v>263</v>
      </c>
      <c r="B17" s="81" t="s">
        <v>40</v>
      </c>
      <c r="C17" s="87">
        <v>2.2</v>
      </c>
      <c r="D17" s="88">
        <v>12.5</v>
      </c>
      <c r="E17" s="89">
        <v>0.0020833333333333333</v>
      </c>
      <c r="F17" s="89">
        <v>0.014583333333333334</v>
      </c>
      <c r="G17" s="89">
        <f t="shared" si="1"/>
        <v>0.18819444444444441</v>
      </c>
      <c r="H17" s="89">
        <f t="shared" si="2"/>
        <v>0.24722222222222215</v>
      </c>
      <c r="I17" s="89">
        <f t="shared" si="3"/>
        <v>0.29027777777777775</v>
      </c>
      <c r="J17" s="89">
        <f t="shared" si="4"/>
        <v>0.3652777777777777</v>
      </c>
      <c r="K17" s="89">
        <f t="shared" si="5"/>
        <v>0.4354166666666666</v>
      </c>
      <c r="L17" s="89">
        <v>0.5076388888888889</v>
      </c>
      <c r="M17" s="89">
        <f t="shared" si="6"/>
        <v>0.5722222222222222</v>
      </c>
      <c r="N17" s="89">
        <v>0.617361111111111</v>
      </c>
      <c r="O17" s="89">
        <v>0.965972222222222</v>
      </c>
      <c r="P17" s="89">
        <f t="shared" si="7"/>
        <v>0.7784722222222221</v>
      </c>
      <c r="Q17" s="103" t="s">
        <v>241</v>
      </c>
      <c r="R17" s="91" t="s">
        <v>241</v>
      </c>
      <c r="S17" s="80"/>
      <c r="T17" s="86" t="s">
        <v>221</v>
      </c>
      <c r="U17" s="81" t="s">
        <v>32</v>
      </c>
      <c r="V17" s="87">
        <v>2.1</v>
      </c>
      <c r="W17" s="87">
        <v>4</v>
      </c>
      <c r="X17" s="88">
        <v>10.9</v>
      </c>
      <c r="Y17" s="89">
        <v>0.0020833333333333333</v>
      </c>
      <c r="Z17" s="89">
        <v>0.004166666666666667</v>
      </c>
      <c r="AA17" s="89">
        <v>0.013888888888888888</v>
      </c>
      <c r="AB17" s="89">
        <f t="shared" si="8"/>
        <v>0.26736111111111105</v>
      </c>
      <c r="AC17" s="89">
        <f t="shared" si="9"/>
        <v>0.3277777777777777</v>
      </c>
      <c r="AD17" s="89">
        <f t="shared" si="10"/>
        <v>0.3680555555555555</v>
      </c>
      <c r="AE17" s="89">
        <v>0.4479166666666667</v>
      </c>
      <c r="AF17" s="89">
        <f t="shared" si="0"/>
        <v>0.5076388888888889</v>
      </c>
      <c r="AG17" s="89">
        <v>0.5902777777777778</v>
      </c>
      <c r="AH17" s="89">
        <v>0.6562499999999999</v>
      </c>
      <c r="AI17" s="89">
        <v>0.7013888888888888</v>
      </c>
      <c r="AJ17" s="89">
        <v>0.7659722222222222</v>
      </c>
      <c r="AK17" s="89">
        <f t="shared" si="11"/>
        <v>0.8541666666666666</v>
      </c>
      <c r="AL17" s="103" t="s">
        <v>241</v>
      </c>
      <c r="AM17" s="103">
        <v>40</v>
      </c>
    </row>
    <row r="18" spans="1:39" ht="10.5">
      <c r="A18" s="86" t="s">
        <v>188</v>
      </c>
      <c r="B18" s="81" t="s">
        <v>31</v>
      </c>
      <c r="C18" s="87">
        <v>2</v>
      </c>
      <c r="D18" s="88">
        <v>14.5</v>
      </c>
      <c r="E18" s="89">
        <v>0.0020833333333333333</v>
      </c>
      <c r="F18" s="89">
        <v>0.016666666666666666</v>
      </c>
      <c r="G18" s="89">
        <f t="shared" si="1"/>
        <v>0.19027777777777774</v>
      </c>
      <c r="H18" s="89">
        <f t="shared" si="2"/>
        <v>0.24930555555555547</v>
      </c>
      <c r="I18" s="89">
        <f t="shared" si="3"/>
        <v>0.29236111111111107</v>
      </c>
      <c r="J18" s="89">
        <f t="shared" si="4"/>
        <v>0.367361111111111</v>
      </c>
      <c r="K18" s="89">
        <f t="shared" si="5"/>
        <v>0.43749999999999994</v>
      </c>
      <c r="L18" s="89">
        <v>0.5097222222222222</v>
      </c>
      <c r="M18" s="89">
        <f t="shared" si="6"/>
        <v>0.5743055555555555</v>
      </c>
      <c r="N18" s="89">
        <v>0.6194444444444444</v>
      </c>
      <c r="O18" s="89">
        <v>1.00763888888889</v>
      </c>
      <c r="P18" s="89">
        <f t="shared" si="7"/>
        <v>0.7805555555555554</v>
      </c>
      <c r="Q18" s="103" t="s">
        <v>241</v>
      </c>
      <c r="R18" s="91" t="s">
        <v>241</v>
      </c>
      <c r="S18" s="80"/>
      <c r="T18" s="86" t="s">
        <v>198</v>
      </c>
      <c r="U18" s="81" t="s">
        <v>31</v>
      </c>
      <c r="V18" s="87">
        <v>3.7</v>
      </c>
      <c r="W18" s="87">
        <v>3.7</v>
      </c>
      <c r="X18" s="88">
        <v>14.600000000000001</v>
      </c>
      <c r="Y18" s="89">
        <v>0.003472222222222222</v>
      </c>
      <c r="Z18" s="89">
        <v>0.003472222222222222</v>
      </c>
      <c r="AA18" s="89">
        <v>0.017361111111111112</v>
      </c>
      <c r="AB18" s="89">
        <f t="shared" si="8"/>
        <v>0.27083333333333326</v>
      </c>
      <c r="AC18" s="89">
        <f t="shared" si="9"/>
        <v>0.33124999999999993</v>
      </c>
      <c r="AD18" s="89">
        <f t="shared" si="10"/>
        <v>0.37152777777777773</v>
      </c>
      <c r="AE18" s="89">
        <v>0.4513888888888889</v>
      </c>
      <c r="AF18" s="89">
        <f t="shared" si="0"/>
        <v>0.5111111111111111</v>
      </c>
      <c r="AG18" s="89">
        <v>0.59375</v>
      </c>
      <c r="AH18" s="89">
        <v>0.6597222222222221</v>
      </c>
      <c r="AI18" s="89">
        <v>0.704861111111111</v>
      </c>
      <c r="AJ18" s="89">
        <v>0.7694444444444444</v>
      </c>
      <c r="AK18" s="89">
        <f t="shared" si="11"/>
        <v>0.8576388888888888</v>
      </c>
      <c r="AL18" s="103">
        <v>44.400000000000006</v>
      </c>
      <c r="AM18" s="103">
        <v>44.400000000000006</v>
      </c>
    </row>
    <row r="19" spans="1:39" ht="10.5">
      <c r="A19" s="86" t="s">
        <v>189</v>
      </c>
      <c r="B19" s="81" t="s">
        <v>31</v>
      </c>
      <c r="C19" s="87">
        <v>1.7</v>
      </c>
      <c r="D19" s="88">
        <v>16.2</v>
      </c>
      <c r="E19" s="89">
        <v>0.001388888888888889</v>
      </c>
      <c r="F19" s="89">
        <v>0.018055555555555554</v>
      </c>
      <c r="G19" s="89">
        <f t="shared" si="1"/>
        <v>0.19166666666666662</v>
      </c>
      <c r="H19" s="89">
        <f t="shared" si="2"/>
        <v>0.2506944444444444</v>
      </c>
      <c r="I19" s="89">
        <f t="shared" si="3"/>
        <v>0.29374999999999996</v>
      </c>
      <c r="J19" s="89">
        <f t="shared" si="4"/>
        <v>0.3687499999999999</v>
      </c>
      <c r="K19" s="89">
        <f t="shared" si="5"/>
        <v>0.43888888888888883</v>
      </c>
      <c r="L19" s="89">
        <v>0.5111111111111111</v>
      </c>
      <c r="M19" s="89">
        <f t="shared" si="6"/>
        <v>0.5756944444444444</v>
      </c>
      <c r="N19" s="89">
        <v>0.6208333333333332</v>
      </c>
      <c r="O19" s="89">
        <v>1.04930555555556</v>
      </c>
      <c r="P19" s="89">
        <f t="shared" si="7"/>
        <v>0.7819444444444443</v>
      </c>
      <c r="Q19" s="103" t="s">
        <v>241</v>
      </c>
      <c r="R19" s="91" t="s">
        <v>241</v>
      </c>
      <c r="S19" s="80"/>
      <c r="T19" s="86" t="s">
        <v>197</v>
      </c>
      <c r="U19" s="81" t="s">
        <v>31</v>
      </c>
      <c r="V19" s="87">
        <v>1.8</v>
      </c>
      <c r="W19" s="87">
        <v>1.8</v>
      </c>
      <c r="X19" s="88">
        <v>16.400000000000002</v>
      </c>
      <c r="Y19" s="89">
        <v>0.0020833333333333333</v>
      </c>
      <c r="Z19" s="89">
        <v>0.0020833333333333333</v>
      </c>
      <c r="AA19" s="89">
        <v>0.019444444444444445</v>
      </c>
      <c r="AB19" s="89">
        <f t="shared" si="8"/>
        <v>0.2729166666666666</v>
      </c>
      <c r="AC19" s="89">
        <f t="shared" si="9"/>
        <v>0.33333333333333326</v>
      </c>
      <c r="AD19" s="89">
        <f t="shared" si="10"/>
        <v>0.37361111111111106</v>
      </c>
      <c r="AE19" s="89">
        <v>0.4534722222222222</v>
      </c>
      <c r="AF19" s="89">
        <f t="shared" si="0"/>
        <v>0.5131944444444444</v>
      </c>
      <c r="AG19" s="89">
        <v>0.5958333333333333</v>
      </c>
      <c r="AH19" s="89">
        <v>0.6618055555555554</v>
      </c>
      <c r="AI19" s="89">
        <v>0.7069444444444444</v>
      </c>
      <c r="AJ19" s="89">
        <v>0.7715277777777777</v>
      </c>
      <c r="AK19" s="89">
        <f t="shared" si="11"/>
        <v>0.8597222222222222</v>
      </c>
      <c r="AL19" s="103" t="s">
        <v>241</v>
      </c>
      <c r="AM19" s="103" t="s">
        <v>241</v>
      </c>
    </row>
    <row r="20" spans="1:39" ht="10.5">
      <c r="A20" s="86" t="s">
        <v>190</v>
      </c>
      <c r="B20" s="81" t="s">
        <v>31</v>
      </c>
      <c r="C20" s="87">
        <v>1.2</v>
      </c>
      <c r="D20" s="88">
        <v>17.4</v>
      </c>
      <c r="E20" s="89">
        <v>0.001388888888888889</v>
      </c>
      <c r="F20" s="89">
        <v>0.01944444444444444</v>
      </c>
      <c r="G20" s="89">
        <f t="shared" si="1"/>
        <v>0.1930555555555555</v>
      </c>
      <c r="H20" s="89">
        <f t="shared" si="2"/>
        <v>0.25208333333333327</v>
      </c>
      <c r="I20" s="89">
        <f t="shared" si="3"/>
        <v>0.29513888888888884</v>
      </c>
      <c r="J20" s="89">
        <f t="shared" si="4"/>
        <v>0.3701388888888888</v>
      </c>
      <c r="K20" s="89">
        <f t="shared" si="5"/>
        <v>0.4402777777777777</v>
      </c>
      <c r="L20" s="89">
        <v>0.5125</v>
      </c>
      <c r="M20" s="89">
        <f t="shared" si="6"/>
        <v>0.5770833333333333</v>
      </c>
      <c r="N20" s="89">
        <v>0.6222222222222221</v>
      </c>
      <c r="O20" s="89">
        <v>1.09097222222222</v>
      </c>
      <c r="P20" s="89">
        <f t="shared" si="7"/>
        <v>0.7833333333333332</v>
      </c>
      <c r="Q20" s="103" t="s">
        <v>241</v>
      </c>
      <c r="R20" s="91" t="s">
        <v>241</v>
      </c>
      <c r="S20" s="80"/>
      <c r="T20" s="86" t="s">
        <v>196</v>
      </c>
      <c r="U20" s="81" t="s">
        <v>32</v>
      </c>
      <c r="V20" s="87">
        <v>1.7</v>
      </c>
      <c r="W20" s="87">
        <v>1.7</v>
      </c>
      <c r="X20" s="88">
        <v>18.1</v>
      </c>
      <c r="Y20" s="89">
        <v>0.001388888888888889</v>
      </c>
      <c r="Z20" s="89">
        <v>0.001388888888888889</v>
      </c>
      <c r="AA20" s="89">
        <v>0.020833333333333332</v>
      </c>
      <c r="AB20" s="89">
        <f t="shared" si="8"/>
        <v>0.27430555555555547</v>
      </c>
      <c r="AC20" s="89">
        <f t="shared" si="9"/>
        <v>0.33472222222222214</v>
      </c>
      <c r="AD20" s="89">
        <f t="shared" si="10"/>
        <v>0.37499999999999994</v>
      </c>
      <c r="AE20" s="89">
        <v>0.4548611111111111</v>
      </c>
      <c r="AF20" s="89">
        <f t="shared" si="0"/>
        <v>0.5145833333333333</v>
      </c>
      <c r="AG20" s="89">
        <v>0.5972222222222222</v>
      </c>
      <c r="AH20" s="89">
        <v>0.6631944444444443</v>
      </c>
      <c r="AI20" s="89">
        <v>0.7083333333333333</v>
      </c>
      <c r="AJ20" s="89">
        <v>0.7729166666666666</v>
      </c>
      <c r="AK20" s="89">
        <f t="shared" si="11"/>
        <v>0.861111111111111</v>
      </c>
      <c r="AL20" s="103" t="s">
        <v>241</v>
      </c>
      <c r="AM20" s="103" t="s">
        <v>241</v>
      </c>
    </row>
    <row r="21" spans="1:39" ht="10.5">
      <c r="A21" s="86" t="s">
        <v>191</v>
      </c>
      <c r="B21" s="81" t="s">
        <v>31</v>
      </c>
      <c r="C21" s="87">
        <v>1</v>
      </c>
      <c r="D21" s="88">
        <v>18.4</v>
      </c>
      <c r="E21" s="89">
        <v>0.001388888888888889</v>
      </c>
      <c r="F21" s="89">
        <v>0.02083333333333333</v>
      </c>
      <c r="G21" s="89">
        <f t="shared" si="1"/>
        <v>0.1944444444444444</v>
      </c>
      <c r="H21" s="89">
        <f t="shared" si="2"/>
        <v>0.25347222222222215</v>
      </c>
      <c r="I21" s="89">
        <f t="shared" si="3"/>
        <v>0.2965277777777777</v>
      </c>
      <c r="J21" s="89">
        <f t="shared" si="4"/>
        <v>0.3715277777777777</v>
      </c>
      <c r="K21" s="89">
        <f t="shared" si="5"/>
        <v>0.4416666666666666</v>
      </c>
      <c r="L21" s="89">
        <v>0.5138888888888888</v>
      </c>
      <c r="M21" s="89">
        <f t="shared" si="6"/>
        <v>0.5784722222222222</v>
      </c>
      <c r="N21" s="89">
        <v>0.623611111111111</v>
      </c>
      <c r="O21" s="89">
        <v>1.13263888888889</v>
      </c>
      <c r="P21" s="89">
        <f t="shared" si="7"/>
        <v>0.7847222222222221</v>
      </c>
      <c r="Q21" s="103" t="s">
        <v>241</v>
      </c>
      <c r="R21" s="91" t="s">
        <v>241</v>
      </c>
      <c r="S21" s="80"/>
      <c r="T21" s="86" t="s">
        <v>206</v>
      </c>
      <c r="U21" s="81" t="s">
        <v>32</v>
      </c>
      <c r="V21" s="87">
        <v>1.3</v>
      </c>
      <c r="W21" s="87">
        <v>1.3</v>
      </c>
      <c r="X21" s="88">
        <v>19.400000000000002</v>
      </c>
      <c r="Y21" s="89">
        <v>0.001388888888888889</v>
      </c>
      <c r="Z21" s="89">
        <v>0.001388888888888889</v>
      </c>
      <c r="AA21" s="89">
        <v>0.02222222222222222</v>
      </c>
      <c r="AB21" s="89">
        <f t="shared" si="8"/>
        <v>0.27569444444444435</v>
      </c>
      <c r="AC21" s="89">
        <f t="shared" si="9"/>
        <v>0.336111111111111</v>
      </c>
      <c r="AD21" s="89">
        <f t="shared" si="10"/>
        <v>0.37638888888888883</v>
      </c>
      <c r="AE21" s="89">
        <v>0.45625</v>
      </c>
      <c r="AF21" s="89">
        <f t="shared" si="0"/>
        <v>0.5159722222222222</v>
      </c>
      <c r="AG21" s="89">
        <v>0.5986111111111111</v>
      </c>
      <c r="AH21" s="89">
        <v>0.6645833333333332</v>
      </c>
      <c r="AI21" s="89">
        <v>0.7097222222222221</v>
      </c>
      <c r="AJ21" s="89">
        <v>0.7743055555555555</v>
      </c>
      <c r="AK21" s="89">
        <f t="shared" si="11"/>
        <v>0.8624999999999999</v>
      </c>
      <c r="AL21" s="103" t="s">
        <v>241</v>
      </c>
      <c r="AM21" s="103" t="s">
        <v>241</v>
      </c>
    </row>
    <row r="22" spans="1:39" ht="10.5">
      <c r="A22" s="86" t="s">
        <v>200</v>
      </c>
      <c r="B22" s="81" t="s">
        <v>31</v>
      </c>
      <c r="C22" s="87">
        <v>1.9</v>
      </c>
      <c r="D22" s="88">
        <v>20.299999999999997</v>
      </c>
      <c r="E22" s="89">
        <v>0.0020833333333333333</v>
      </c>
      <c r="F22" s="89">
        <v>0.02291666666666666</v>
      </c>
      <c r="G22" s="89">
        <f t="shared" si="1"/>
        <v>0.19652777777777772</v>
      </c>
      <c r="H22" s="89">
        <f t="shared" si="2"/>
        <v>0.2555555555555555</v>
      </c>
      <c r="I22" s="89">
        <f t="shared" si="3"/>
        <v>0.29861111111111105</v>
      </c>
      <c r="J22" s="89">
        <f t="shared" si="4"/>
        <v>0.373611111111111</v>
      </c>
      <c r="K22" s="89">
        <f t="shared" si="5"/>
        <v>0.4437499999999999</v>
      </c>
      <c r="L22" s="89">
        <v>0.5159722222222222</v>
      </c>
      <c r="M22" s="89">
        <f t="shared" si="6"/>
        <v>0.5805555555555555</v>
      </c>
      <c r="N22" s="89">
        <v>0.6256944444444443</v>
      </c>
      <c r="O22" s="89">
        <v>1.17430555555556</v>
      </c>
      <c r="P22" s="89">
        <f t="shared" si="7"/>
        <v>0.7868055555555554</v>
      </c>
      <c r="Q22" s="103" t="s">
        <v>241</v>
      </c>
      <c r="R22" s="91" t="s">
        <v>241</v>
      </c>
      <c r="S22" s="80"/>
      <c r="T22" s="86" t="s">
        <v>199</v>
      </c>
      <c r="U22" s="81" t="s">
        <v>31</v>
      </c>
      <c r="V22" s="87">
        <v>1.8</v>
      </c>
      <c r="W22" s="87">
        <v>1.8</v>
      </c>
      <c r="X22" s="88">
        <v>21.200000000000003</v>
      </c>
      <c r="Y22" s="89">
        <v>0.0020833333333333333</v>
      </c>
      <c r="Z22" s="89">
        <v>0.0020833333333333333</v>
      </c>
      <c r="AA22" s="89">
        <v>0.024305555555555552</v>
      </c>
      <c r="AB22" s="89">
        <f t="shared" si="8"/>
        <v>0.2777777777777777</v>
      </c>
      <c r="AC22" s="89">
        <f t="shared" si="9"/>
        <v>0.33819444444444435</v>
      </c>
      <c r="AD22" s="89">
        <f t="shared" si="10"/>
        <v>0.37847222222222215</v>
      </c>
      <c r="AE22" s="89">
        <v>0.4583333333333333</v>
      </c>
      <c r="AF22" s="89">
        <f t="shared" si="0"/>
        <v>0.5180555555555555</v>
      </c>
      <c r="AG22" s="89">
        <v>0.6006944444444444</v>
      </c>
      <c r="AH22" s="89">
        <v>0.6666666666666665</v>
      </c>
      <c r="AI22" s="89">
        <v>0.7118055555555555</v>
      </c>
      <c r="AJ22" s="89">
        <v>0.7763888888888888</v>
      </c>
      <c r="AK22" s="89">
        <f t="shared" si="11"/>
        <v>0.8645833333333333</v>
      </c>
      <c r="AL22" s="103" t="s">
        <v>241</v>
      </c>
      <c r="AM22" s="103" t="s">
        <v>241</v>
      </c>
    </row>
    <row r="23" spans="1:39" ht="10.5">
      <c r="A23" s="86" t="s">
        <v>192</v>
      </c>
      <c r="B23" s="81" t="s">
        <v>31</v>
      </c>
      <c r="C23" s="87">
        <v>0.7</v>
      </c>
      <c r="D23" s="88">
        <v>20.999999999999996</v>
      </c>
      <c r="E23" s="89">
        <v>0.001388888888888889</v>
      </c>
      <c r="F23" s="89">
        <v>0.02430555555555555</v>
      </c>
      <c r="G23" s="89">
        <f t="shared" si="1"/>
        <v>0.1979166666666666</v>
      </c>
      <c r="H23" s="89">
        <f t="shared" si="2"/>
        <v>0.25694444444444436</v>
      </c>
      <c r="I23" s="89">
        <f t="shared" si="3"/>
        <v>0.29999999999999993</v>
      </c>
      <c r="J23" s="89">
        <f t="shared" si="4"/>
        <v>0.3749999999999999</v>
      </c>
      <c r="K23" s="89">
        <f t="shared" si="5"/>
        <v>0.4451388888888888</v>
      </c>
      <c r="L23" s="89">
        <v>0.517361111111111</v>
      </c>
      <c r="M23" s="89">
        <f t="shared" si="6"/>
        <v>0.5819444444444444</v>
      </c>
      <c r="N23" s="89">
        <v>0.6270833333333332</v>
      </c>
      <c r="O23" s="89">
        <v>1.21597222222222</v>
      </c>
      <c r="P23" s="89">
        <f t="shared" si="7"/>
        <v>0.7881944444444443</v>
      </c>
      <c r="Q23" s="103" t="s">
        <v>241</v>
      </c>
      <c r="R23" s="91" t="s">
        <v>241</v>
      </c>
      <c r="S23" s="80"/>
      <c r="T23" s="86" t="s">
        <v>220</v>
      </c>
      <c r="U23" s="81" t="s">
        <v>202</v>
      </c>
      <c r="V23" s="87">
        <v>1.4</v>
      </c>
      <c r="W23" s="87">
        <v>1.4</v>
      </c>
      <c r="X23" s="88">
        <v>22.6</v>
      </c>
      <c r="Y23" s="89">
        <v>0.0020833333333333333</v>
      </c>
      <c r="Z23" s="89">
        <v>0.0020833333333333333</v>
      </c>
      <c r="AA23" s="89">
        <v>0.026388888888888885</v>
      </c>
      <c r="AB23" s="89">
        <f t="shared" si="8"/>
        <v>0.279861111111111</v>
      </c>
      <c r="AC23" s="89">
        <f t="shared" si="9"/>
        <v>0.3402777777777777</v>
      </c>
      <c r="AD23" s="89">
        <f t="shared" si="10"/>
        <v>0.3805555555555555</v>
      </c>
      <c r="AE23" s="89">
        <v>0.46041666666666664</v>
      </c>
      <c r="AF23" s="89">
        <f t="shared" si="0"/>
        <v>0.5201388888888888</v>
      </c>
      <c r="AG23" s="89">
        <v>0.6027777777777777</v>
      </c>
      <c r="AH23" s="89">
        <v>0.6687499999999998</v>
      </c>
      <c r="AI23" s="89">
        <v>0.7138888888888888</v>
      </c>
      <c r="AJ23" s="89">
        <v>0.7784722222222221</v>
      </c>
      <c r="AK23" s="89">
        <f t="shared" si="11"/>
        <v>0.8666666666666666</v>
      </c>
      <c r="AL23" s="103" t="s">
        <v>241</v>
      </c>
      <c r="AM23" s="103" t="s">
        <v>241</v>
      </c>
    </row>
    <row r="24" spans="1:39" ht="10.5">
      <c r="A24" s="86" t="s">
        <v>193</v>
      </c>
      <c r="B24" s="81" t="s">
        <v>31</v>
      </c>
      <c r="C24" s="87">
        <v>1.7</v>
      </c>
      <c r="D24" s="88">
        <v>22.699999999999996</v>
      </c>
      <c r="E24" s="89">
        <v>0.001388888888888889</v>
      </c>
      <c r="F24" s="89">
        <v>0.025694444444444436</v>
      </c>
      <c r="G24" s="89">
        <f t="shared" si="1"/>
        <v>0.19930555555555549</v>
      </c>
      <c r="H24" s="89">
        <f t="shared" si="2"/>
        <v>0.25833333333333325</v>
      </c>
      <c r="I24" s="89">
        <f t="shared" si="3"/>
        <v>0.3013888888888888</v>
      </c>
      <c r="J24" s="89">
        <f t="shared" si="4"/>
        <v>0.3763888888888888</v>
      </c>
      <c r="K24" s="89">
        <f t="shared" si="5"/>
        <v>0.4465277777777777</v>
      </c>
      <c r="L24" s="89">
        <v>0.5187499999999999</v>
      </c>
      <c r="M24" s="89">
        <f t="shared" si="6"/>
        <v>0.5833333333333333</v>
      </c>
      <c r="N24" s="89">
        <v>0.6284722222222221</v>
      </c>
      <c r="O24" s="89">
        <v>1.25763888888889</v>
      </c>
      <c r="P24" s="89">
        <f t="shared" si="7"/>
        <v>0.7895833333333332</v>
      </c>
      <c r="Q24" s="103" t="s">
        <v>241</v>
      </c>
      <c r="R24" s="91" t="s">
        <v>241</v>
      </c>
      <c r="S24" s="80"/>
      <c r="T24" s="86" t="s">
        <v>218</v>
      </c>
      <c r="U24" s="81" t="s">
        <v>31</v>
      </c>
      <c r="V24" s="87">
        <v>1</v>
      </c>
      <c r="W24" s="87">
        <v>1</v>
      </c>
      <c r="X24" s="88">
        <v>23.6</v>
      </c>
      <c r="Y24" s="89">
        <v>0.001388888888888889</v>
      </c>
      <c r="Z24" s="89">
        <v>0.001388888888888889</v>
      </c>
      <c r="AA24" s="89">
        <v>0.027777777777777773</v>
      </c>
      <c r="AB24" s="89">
        <f t="shared" si="8"/>
        <v>0.2812499999999999</v>
      </c>
      <c r="AC24" s="89">
        <f t="shared" si="9"/>
        <v>0.34166666666666656</v>
      </c>
      <c r="AD24" s="89">
        <f t="shared" si="10"/>
        <v>0.38194444444444436</v>
      </c>
      <c r="AE24" s="89">
        <v>0.4618055555555555</v>
      </c>
      <c r="AF24" s="89">
        <f t="shared" si="0"/>
        <v>0.5215277777777777</v>
      </c>
      <c r="AG24" s="89">
        <v>0.6041666666666666</v>
      </c>
      <c r="AH24" s="89">
        <v>0.6701388888888887</v>
      </c>
      <c r="AI24" s="89">
        <v>0.7152777777777777</v>
      </c>
      <c r="AJ24" s="89">
        <v>0.779861111111111</v>
      </c>
      <c r="AK24" s="89">
        <f t="shared" si="11"/>
        <v>0.8680555555555555</v>
      </c>
      <c r="AL24" s="103" t="s">
        <v>241</v>
      </c>
      <c r="AM24" s="103" t="s">
        <v>241</v>
      </c>
    </row>
    <row r="25" spans="1:39" ht="10.5">
      <c r="A25" s="86" t="s">
        <v>203</v>
      </c>
      <c r="B25" s="81" t="s">
        <v>32</v>
      </c>
      <c r="C25" s="87">
        <v>1.5</v>
      </c>
      <c r="D25" s="88">
        <v>24.199999999999996</v>
      </c>
      <c r="E25" s="89">
        <v>0.001388888888888889</v>
      </c>
      <c r="F25" s="89">
        <v>0.027083333333333324</v>
      </c>
      <c r="G25" s="89">
        <f t="shared" si="1"/>
        <v>0.20069444444444437</v>
      </c>
      <c r="H25" s="89">
        <f t="shared" si="2"/>
        <v>0.25972222222222213</v>
      </c>
      <c r="I25" s="89">
        <f t="shared" si="3"/>
        <v>0.3027777777777777</v>
      </c>
      <c r="J25" s="89">
        <f t="shared" si="4"/>
        <v>0.37777777777777766</v>
      </c>
      <c r="K25" s="89">
        <f t="shared" si="5"/>
        <v>0.4479166666666666</v>
      </c>
      <c r="L25" s="89">
        <v>0.5201388888888888</v>
      </c>
      <c r="M25" s="89">
        <f t="shared" si="6"/>
        <v>0.5847222222222221</v>
      </c>
      <c r="N25" s="89">
        <v>0.629861111111111</v>
      </c>
      <c r="O25" s="89">
        <v>1.29930555555556</v>
      </c>
      <c r="P25" s="89">
        <f t="shared" si="7"/>
        <v>0.7909722222222221</v>
      </c>
      <c r="Q25" s="103" t="s">
        <v>241</v>
      </c>
      <c r="R25" s="91" t="s">
        <v>241</v>
      </c>
      <c r="S25" s="80"/>
      <c r="T25" s="86" t="s">
        <v>194</v>
      </c>
      <c r="U25" s="81" t="s">
        <v>202</v>
      </c>
      <c r="V25" s="87">
        <v>3.3</v>
      </c>
      <c r="W25" s="87">
        <v>3.3</v>
      </c>
      <c r="X25" s="88">
        <v>26.900000000000002</v>
      </c>
      <c r="Y25" s="89">
        <v>0.003472222222222222</v>
      </c>
      <c r="Z25" s="89">
        <v>0.003472222222222222</v>
      </c>
      <c r="AA25" s="89">
        <v>0.031249999999999993</v>
      </c>
      <c r="AB25" s="89">
        <f t="shared" si="8"/>
        <v>0.2847222222222221</v>
      </c>
      <c r="AC25" s="89">
        <f t="shared" si="9"/>
        <v>0.3451388888888888</v>
      </c>
      <c r="AD25" s="89">
        <f t="shared" si="10"/>
        <v>0.3854166666666666</v>
      </c>
      <c r="AE25" s="89">
        <v>0.46527777777777773</v>
      </c>
      <c r="AF25" s="89">
        <f t="shared" si="0"/>
        <v>0.5249999999999999</v>
      </c>
      <c r="AG25" s="89">
        <v>0.6076388888888888</v>
      </c>
      <c r="AH25" s="89">
        <v>0.6736111111111109</v>
      </c>
      <c r="AI25" s="89">
        <v>0.7187499999999999</v>
      </c>
      <c r="AJ25" s="89">
        <v>0.7833333333333332</v>
      </c>
      <c r="AK25" s="89">
        <f t="shared" si="11"/>
        <v>0.8715277777777777</v>
      </c>
      <c r="AL25" s="103">
        <v>39.6</v>
      </c>
      <c r="AM25" s="103">
        <v>39.6</v>
      </c>
    </row>
    <row r="26" spans="1:39" ht="10.5">
      <c r="A26" s="86" t="s">
        <v>204</v>
      </c>
      <c r="B26" s="81" t="s">
        <v>32</v>
      </c>
      <c r="C26" s="87">
        <v>2</v>
      </c>
      <c r="D26" s="88">
        <v>26.199999999999996</v>
      </c>
      <c r="E26" s="89">
        <v>0.0020833333333333333</v>
      </c>
      <c r="F26" s="89">
        <v>0.029166666666666657</v>
      </c>
      <c r="G26" s="89">
        <f t="shared" si="1"/>
        <v>0.2027777777777777</v>
      </c>
      <c r="H26" s="89">
        <f t="shared" si="2"/>
        <v>0.26180555555555546</v>
      </c>
      <c r="I26" s="89">
        <f t="shared" si="3"/>
        <v>0.304861111111111</v>
      </c>
      <c r="J26" s="89">
        <f t="shared" si="4"/>
        <v>0.379861111111111</v>
      </c>
      <c r="K26" s="89">
        <f t="shared" si="5"/>
        <v>0.4499999999999999</v>
      </c>
      <c r="L26" s="89">
        <v>0.5222222222222221</v>
      </c>
      <c r="M26" s="89">
        <f t="shared" si="6"/>
        <v>0.5868055555555555</v>
      </c>
      <c r="N26" s="89">
        <v>0.6319444444444443</v>
      </c>
      <c r="O26" s="89">
        <v>1.34097222222222</v>
      </c>
      <c r="P26" s="89">
        <f t="shared" si="7"/>
        <v>0.7930555555555554</v>
      </c>
      <c r="Q26" s="103" t="s">
        <v>241</v>
      </c>
      <c r="R26" s="91" t="s">
        <v>241</v>
      </c>
      <c r="S26" s="80"/>
      <c r="T26" s="86" t="s">
        <v>222</v>
      </c>
      <c r="U26" s="81" t="s">
        <v>32</v>
      </c>
      <c r="V26" s="87">
        <v>3.1</v>
      </c>
      <c r="W26" s="87">
        <v>3.1</v>
      </c>
      <c r="X26" s="88">
        <v>30.000000000000004</v>
      </c>
      <c r="Y26" s="89">
        <v>0.003472222222222222</v>
      </c>
      <c r="Z26" s="89">
        <v>0.003472222222222222</v>
      </c>
      <c r="AA26" s="89">
        <v>0.03472222222222222</v>
      </c>
      <c r="AB26" s="89">
        <f t="shared" si="8"/>
        <v>0.2881944444444443</v>
      </c>
      <c r="AC26" s="89">
        <f t="shared" si="9"/>
        <v>0.348611111111111</v>
      </c>
      <c r="AD26" s="89">
        <f t="shared" si="10"/>
        <v>0.3888888888888888</v>
      </c>
      <c r="AE26" s="89">
        <v>0.46874999999999994</v>
      </c>
      <c r="AF26" s="89">
        <f t="shared" si="0"/>
        <v>0.5284722222222221</v>
      </c>
      <c r="AG26" s="89">
        <v>0.611111111111111</v>
      </c>
      <c r="AH26" s="89">
        <v>0.6770833333333331</v>
      </c>
      <c r="AI26" s="89">
        <v>0.7222222222222221</v>
      </c>
      <c r="AJ26" s="89">
        <v>0.7868055555555554</v>
      </c>
      <c r="AK26" s="89">
        <f t="shared" si="11"/>
        <v>0.8749999999999999</v>
      </c>
      <c r="AL26" s="103">
        <v>37.2</v>
      </c>
      <c r="AM26" s="103">
        <v>37.2</v>
      </c>
    </row>
    <row r="27" spans="1:39" ht="10.5">
      <c r="A27" s="86" t="s">
        <v>194</v>
      </c>
      <c r="B27" s="81" t="s">
        <v>202</v>
      </c>
      <c r="C27" s="87">
        <v>3.1</v>
      </c>
      <c r="D27" s="88">
        <v>29.299999999999997</v>
      </c>
      <c r="E27" s="89">
        <v>0.003472222222222222</v>
      </c>
      <c r="F27" s="89">
        <v>0.03263888888888888</v>
      </c>
      <c r="G27" s="89">
        <f t="shared" si="1"/>
        <v>0.2062499999999999</v>
      </c>
      <c r="H27" s="89">
        <f t="shared" si="2"/>
        <v>0.26527777777777767</v>
      </c>
      <c r="I27" s="89">
        <f t="shared" si="3"/>
        <v>0.30833333333333324</v>
      </c>
      <c r="J27" s="89">
        <f t="shared" si="4"/>
        <v>0.3833333333333332</v>
      </c>
      <c r="K27" s="89">
        <f t="shared" si="5"/>
        <v>0.4534722222222221</v>
      </c>
      <c r="L27" s="89">
        <v>0.5256944444444444</v>
      </c>
      <c r="M27" s="89">
        <f t="shared" si="6"/>
        <v>0.5902777777777777</v>
      </c>
      <c r="N27" s="89">
        <v>0.6354166666666665</v>
      </c>
      <c r="O27" s="89">
        <v>1.38263888888889</v>
      </c>
      <c r="P27" s="89">
        <f t="shared" si="7"/>
        <v>0.7965277777777776</v>
      </c>
      <c r="Q27" s="103">
        <v>37.2</v>
      </c>
      <c r="R27" s="91">
        <v>37.2</v>
      </c>
      <c r="S27" s="80"/>
      <c r="T27" s="86" t="s">
        <v>223</v>
      </c>
      <c r="U27" s="81" t="s">
        <v>32</v>
      </c>
      <c r="V27" s="87">
        <v>1.8</v>
      </c>
      <c r="W27" s="87">
        <v>1.8</v>
      </c>
      <c r="X27" s="88">
        <v>31.800000000000004</v>
      </c>
      <c r="Y27" s="89">
        <v>0.0020833333333333333</v>
      </c>
      <c r="Z27" s="89">
        <v>0.0020833333333333333</v>
      </c>
      <c r="AA27" s="89">
        <v>0.03680555555555555</v>
      </c>
      <c r="AB27" s="89">
        <f t="shared" si="8"/>
        <v>0.29027777777777763</v>
      </c>
      <c r="AC27" s="89">
        <f t="shared" si="9"/>
        <v>0.3506944444444443</v>
      </c>
      <c r="AD27" s="89">
        <f t="shared" si="10"/>
        <v>0.3909722222222221</v>
      </c>
      <c r="AE27" s="89">
        <v>0.47083333333333327</v>
      </c>
      <c r="AF27" s="89">
        <f t="shared" si="0"/>
        <v>0.5305555555555554</v>
      </c>
      <c r="AG27" s="89">
        <v>0.6131944444444444</v>
      </c>
      <c r="AH27" s="89">
        <v>0.6791666666666665</v>
      </c>
      <c r="AI27" s="89">
        <v>0.7243055555555554</v>
      </c>
      <c r="AJ27" s="89">
        <v>0.7888888888888888</v>
      </c>
      <c r="AK27" s="89">
        <f t="shared" si="11"/>
        <v>0.8770833333333332</v>
      </c>
      <c r="AL27" s="103" t="s">
        <v>241</v>
      </c>
      <c r="AM27" s="103" t="s">
        <v>241</v>
      </c>
    </row>
    <row r="28" spans="1:39" ht="10.5">
      <c r="A28" s="86" t="s">
        <v>219</v>
      </c>
      <c r="B28" s="81" t="s">
        <v>31</v>
      </c>
      <c r="C28" s="87">
        <v>3.3</v>
      </c>
      <c r="D28" s="88">
        <v>32.599999999999994</v>
      </c>
      <c r="E28" s="89">
        <v>0.003472222222222222</v>
      </c>
      <c r="F28" s="89">
        <v>0.0361111111111111</v>
      </c>
      <c r="G28" s="89">
        <f t="shared" si="1"/>
        <v>0.20972222222222212</v>
      </c>
      <c r="H28" s="89">
        <f t="shared" si="2"/>
        <v>0.2687499999999999</v>
      </c>
      <c r="I28" s="89">
        <f t="shared" si="3"/>
        <v>0.31180555555555545</v>
      </c>
      <c r="J28" s="89">
        <f t="shared" si="4"/>
        <v>0.3868055555555554</v>
      </c>
      <c r="K28" s="89">
        <f t="shared" si="5"/>
        <v>0.4569444444444443</v>
      </c>
      <c r="L28" s="89">
        <v>0.5291666666666666</v>
      </c>
      <c r="M28" s="89">
        <f t="shared" si="6"/>
        <v>0.5937499999999999</v>
      </c>
      <c r="N28" s="89">
        <v>0.6388888888888887</v>
      </c>
      <c r="O28" s="89">
        <v>1.42430555555556</v>
      </c>
      <c r="P28" s="89">
        <f t="shared" si="7"/>
        <v>0.7999999999999998</v>
      </c>
      <c r="Q28" s="103">
        <v>39.6</v>
      </c>
      <c r="R28" s="91">
        <v>39.6</v>
      </c>
      <c r="S28" s="80"/>
      <c r="T28" s="86" t="s">
        <v>193</v>
      </c>
      <c r="U28" s="81" t="s">
        <v>31</v>
      </c>
      <c r="V28" s="87">
        <v>1.6</v>
      </c>
      <c r="W28" s="87">
        <v>1.6</v>
      </c>
      <c r="X28" s="88">
        <v>33.400000000000006</v>
      </c>
      <c r="Y28" s="89">
        <v>0.0020833333333333333</v>
      </c>
      <c r="Z28" s="89">
        <v>0.0020833333333333333</v>
      </c>
      <c r="AA28" s="89">
        <v>0.03888888888888888</v>
      </c>
      <c r="AB28" s="89">
        <f t="shared" si="8"/>
        <v>0.29236111111111096</v>
      </c>
      <c r="AC28" s="89">
        <f t="shared" si="9"/>
        <v>0.35277777777777763</v>
      </c>
      <c r="AD28" s="89">
        <f t="shared" si="10"/>
        <v>0.39305555555555544</v>
      </c>
      <c r="AE28" s="89">
        <v>0.4729166666666666</v>
      </c>
      <c r="AF28" s="89">
        <f t="shared" si="0"/>
        <v>0.5326388888888888</v>
      </c>
      <c r="AG28" s="89">
        <v>0.6152777777777777</v>
      </c>
      <c r="AH28" s="89">
        <v>0.6812499999999998</v>
      </c>
      <c r="AI28" s="89">
        <v>0.7263888888888888</v>
      </c>
      <c r="AJ28" s="89">
        <v>0.7909722222222221</v>
      </c>
      <c r="AK28" s="89">
        <f t="shared" si="11"/>
        <v>0.8791666666666665</v>
      </c>
      <c r="AL28" s="103" t="s">
        <v>241</v>
      </c>
      <c r="AM28" s="103" t="s">
        <v>241</v>
      </c>
    </row>
    <row r="29" spans="1:39" ht="10.5">
      <c r="A29" s="86" t="s">
        <v>220</v>
      </c>
      <c r="B29" s="81" t="s">
        <v>202</v>
      </c>
      <c r="C29" s="87">
        <v>1</v>
      </c>
      <c r="D29" s="88">
        <v>33.599999999999994</v>
      </c>
      <c r="E29" s="89">
        <v>0.001388888888888889</v>
      </c>
      <c r="F29" s="89">
        <v>0.03749999999999999</v>
      </c>
      <c r="G29" s="89">
        <f t="shared" si="1"/>
        <v>0.211111111111111</v>
      </c>
      <c r="H29" s="89">
        <f t="shared" si="2"/>
        <v>0.27013888888888876</v>
      </c>
      <c r="I29" s="89">
        <f t="shared" si="3"/>
        <v>0.31319444444444433</v>
      </c>
      <c r="J29" s="89">
        <f t="shared" si="4"/>
        <v>0.3881944444444443</v>
      </c>
      <c r="K29" s="89">
        <f t="shared" si="5"/>
        <v>0.4583333333333332</v>
      </c>
      <c r="L29" s="89">
        <v>0.5305555555555554</v>
      </c>
      <c r="M29" s="89">
        <f t="shared" si="6"/>
        <v>0.5951388888888888</v>
      </c>
      <c r="N29" s="89">
        <v>0.6402777777777776</v>
      </c>
      <c r="O29" s="89">
        <v>1.46597222222222</v>
      </c>
      <c r="P29" s="89">
        <f t="shared" si="7"/>
        <v>0.8013888888888887</v>
      </c>
      <c r="Q29" s="103" t="s">
        <v>241</v>
      </c>
      <c r="R29" s="91" t="s">
        <v>241</v>
      </c>
      <c r="S29" s="80"/>
      <c r="T29" s="86" t="s">
        <v>224</v>
      </c>
      <c r="U29" s="81" t="s">
        <v>31</v>
      </c>
      <c r="V29" s="87">
        <v>1.8</v>
      </c>
      <c r="W29" s="87">
        <v>1.8</v>
      </c>
      <c r="X29" s="88">
        <v>35.2</v>
      </c>
      <c r="Y29" s="89">
        <v>0.001388888888888889</v>
      </c>
      <c r="Z29" s="89">
        <v>0.001388888888888889</v>
      </c>
      <c r="AA29" s="89">
        <v>0.04027777777777777</v>
      </c>
      <c r="AB29" s="89">
        <f t="shared" si="8"/>
        <v>0.29374999999999984</v>
      </c>
      <c r="AC29" s="89">
        <f t="shared" si="9"/>
        <v>0.3541666666666665</v>
      </c>
      <c r="AD29" s="89">
        <f t="shared" si="10"/>
        <v>0.3944444444444443</v>
      </c>
      <c r="AE29" s="89">
        <v>0.4743055555555555</v>
      </c>
      <c r="AF29" s="89">
        <f t="shared" si="0"/>
        <v>0.5340277777777777</v>
      </c>
      <c r="AG29" s="89">
        <v>0.6166666666666666</v>
      </c>
      <c r="AH29" s="89">
        <v>0.6826388888888887</v>
      </c>
      <c r="AI29" s="89">
        <v>0.7277777777777776</v>
      </c>
      <c r="AJ29" s="89">
        <v>0.792361111111111</v>
      </c>
      <c r="AK29" s="89">
        <f t="shared" si="11"/>
        <v>0.8805555555555554</v>
      </c>
      <c r="AL29" s="103" t="s">
        <v>241</v>
      </c>
      <c r="AM29" s="103" t="s">
        <v>241</v>
      </c>
    </row>
    <row r="30" spans="1:39" ht="10.5">
      <c r="A30" s="86" t="s">
        <v>199</v>
      </c>
      <c r="B30" s="81" t="s">
        <v>31</v>
      </c>
      <c r="C30" s="87">
        <v>1.4</v>
      </c>
      <c r="D30" s="88">
        <v>34.99999999999999</v>
      </c>
      <c r="E30" s="89">
        <v>0.0020833333333333333</v>
      </c>
      <c r="F30" s="89">
        <v>0.039583333333333325</v>
      </c>
      <c r="G30" s="89">
        <f t="shared" si="1"/>
        <v>0.21319444444444433</v>
      </c>
      <c r="H30" s="89">
        <f t="shared" si="2"/>
        <v>0.2722222222222221</v>
      </c>
      <c r="I30" s="89">
        <f t="shared" si="3"/>
        <v>0.31527777777777766</v>
      </c>
      <c r="J30" s="89">
        <f t="shared" si="4"/>
        <v>0.3902777777777776</v>
      </c>
      <c r="K30" s="89">
        <f t="shared" si="5"/>
        <v>0.46041666666666653</v>
      </c>
      <c r="L30" s="89">
        <v>0.5326388888888888</v>
      </c>
      <c r="M30" s="89">
        <f t="shared" si="6"/>
        <v>0.5972222222222221</v>
      </c>
      <c r="N30" s="89">
        <v>0.6423611111111109</v>
      </c>
      <c r="O30" s="89">
        <v>1.50763888888889</v>
      </c>
      <c r="P30" s="89">
        <f t="shared" si="7"/>
        <v>0.803472222222222</v>
      </c>
      <c r="Q30" s="103" t="s">
        <v>241</v>
      </c>
      <c r="R30" s="91" t="s">
        <v>241</v>
      </c>
      <c r="S30" s="80"/>
      <c r="T30" s="86" t="s">
        <v>200</v>
      </c>
      <c r="U30" s="81" t="s">
        <v>31</v>
      </c>
      <c r="V30" s="87">
        <v>0.6</v>
      </c>
      <c r="W30" s="87">
        <v>0.6</v>
      </c>
      <c r="X30" s="88">
        <v>35.800000000000004</v>
      </c>
      <c r="Y30" s="89">
        <v>0.0006944444444444445</v>
      </c>
      <c r="Z30" s="89">
        <v>0.0006944444444444445</v>
      </c>
      <c r="AA30" s="89">
        <v>0.040972222222222215</v>
      </c>
      <c r="AB30" s="89">
        <f t="shared" si="8"/>
        <v>0.2944444444444443</v>
      </c>
      <c r="AC30" s="89">
        <f t="shared" si="9"/>
        <v>0.35486111111111096</v>
      </c>
      <c r="AD30" s="89">
        <f t="shared" si="10"/>
        <v>0.39513888888888876</v>
      </c>
      <c r="AE30" s="89">
        <v>0.4749999999999999</v>
      </c>
      <c r="AF30" s="89">
        <f t="shared" si="0"/>
        <v>0.5347222222222221</v>
      </c>
      <c r="AG30" s="89">
        <v>0.617361111111111</v>
      </c>
      <c r="AH30" s="89">
        <v>0.6833333333333331</v>
      </c>
      <c r="AI30" s="89">
        <v>0.7284722222222221</v>
      </c>
      <c r="AJ30" s="89">
        <v>0.7930555555555554</v>
      </c>
      <c r="AK30" s="89">
        <f t="shared" si="11"/>
        <v>0.8812499999999999</v>
      </c>
      <c r="AL30" s="103" t="s">
        <v>241</v>
      </c>
      <c r="AM30" s="103" t="s">
        <v>241</v>
      </c>
    </row>
    <row r="31" spans="1:39" ht="10.5">
      <c r="A31" s="86" t="s">
        <v>195</v>
      </c>
      <c r="B31" s="81" t="s">
        <v>31</v>
      </c>
      <c r="C31" s="87">
        <v>1.6</v>
      </c>
      <c r="D31" s="88">
        <v>36.599999999999994</v>
      </c>
      <c r="E31" s="89">
        <v>0.0020833333333333333</v>
      </c>
      <c r="F31" s="89">
        <v>0.04166666666666666</v>
      </c>
      <c r="G31" s="89">
        <f t="shared" si="1"/>
        <v>0.21527777777777765</v>
      </c>
      <c r="H31" s="89">
        <f t="shared" si="2"/>
        <v>0.2743055555555554</v>
      </c>
      <c r="I31" s="89">
        <f t="shared" si="3"/>
        <v>0.317361111111111</v>
      </c>
      <c r="J31" s="89">
        <f t="shared" si="4"/>
        <v>0.39236111111111094</v>
      </c>
      <c r="K31" s="89">
        <f t="shared" si="5"/>
        <v>0.46249999999999986</v>
      </c>
      <c r="L31" s="89">
        <v>0.5347222222222221</v>
      </c>
      <c r="M31" s="89">
        <f t="shared" si="6"/>
        <v>0.5993055555555554</v>
      </c>
      <c r="N31" s="89">
        <v>0.6444444444444443</v>
      </c>
      <c r="O31" s="89">
        <v>1.54930555555556</v>
      </c>
      <c r="P31" s="89">
        <f t="shared" si="7"/>
        <v>0.8055555555555554</v>
      </c>
      <c r="Q31" s="103" t="s">
        <v>241</v>
      </c>
      <c r="R31" s="91" t="s">
        <v>241</v>
      </c>
      <c r="S31" s="80"/>
      <c r="T31" s="86" t="s">
        <v>191</v>
      </c>
      <c r="U31" s="81" t="s">
        <v>31</v>
      </c>
      <c r="V31" s="87">
        <v>2</v>
      </c>
      <c r="W31" s="87">
        <v>2</v>
      </c>
      <c r="X31" s="88">
        <v>37.800000000000004</v>
      </c>
      <c r="Y31" s="89">
        <v>0.0020833333333333333</v>
      </c>
      <c r="Z31" s="89">
        <v>0.0020833333333333333</v>
      </c>
      <c r="AA31" s="89">
        <v>0.04305555555555555</v>
      </c>
      <c r="AB31" s="89">
        <f t="shared" si="8"/>
        <v>0.2965277777777776</v>
      </c>
      <c r="AC31" s="89">
        <f t="shared" si="9"/>
        <v>0.3569444444444443</v>
      </c>
      <c r="AD31" s="89">
        <f t="shared" si="10"/>
        <v>0.3972222222222221</v>
      </c>
      <c r="AE31" s="89">
        <v>0.47708333333333325</v>
      </c>
      <c r="AF31" s="89">
        <f t="shared" si="0"/>
        <v>0.5368055555555554</v>
      </c>
      <c r="AG31" s="89">
        <v>0.6194444444444444</v>
      </c>
      <c r="AH31" s="89">
        <v>0.6854166666666665</v>
      </c>
      <c r="AI31" s="89">
        <v>0.7305555555555554</v>
      </c>
      <c r="AJ31" s="89">
        <v>0.7951388888888887</v>
      </c>
      <c r="AK31" s="89">
        <f t="shared" si="11"/>
        <v>0.8833333333333332</v>
      </c>
      <c r="AL31" s="103" t="s">
        <v>241</v>
      </c>
      <c r="AM31" s="103" t="s">
        <v>241</v>
      </c>
    </row>
    <row r="32" spans="1:39" ht="10.5">
      <c r="A32" s="86" t="s">
        <v>196</v>
      </c>
      <c r="B32" s="81" t="s">
        <v>32</v>
      </c>
      <c r="C32" s="87">
        <v>1.4</v>
      </c>
      <c r="D32" s="88">
        <v>37.99999999999999</v>
      </c>
      <c r="E32" s="89">
        <v>0.001388888888888889</v>
      </c>
      <c r="F32" s="89">
        <v>0.04305555555555555</v>
      </c>
      <c r="G32" s="89">
        <f t="shared" si="1"/>
        <v>0.21666666666666654</v>
      </c>
      <c r="H32" s="89">
        <f t="shared" si="2"/>
        <v>0.2756944444444443</v>
      </c>
      <c r="I32" s="89">
        <f t="shared" si="3"/>
        <v>0.31874999999999987</v>
      </c>
      <c r="J32" s="89">
        <f t="shared" si="4"/>
        <v>0.3937499999999998</v>
      </c>
      <c r="K32" s="89">
        <f t="shared" si="5"/>
        <v>0.46388888888888874</v>
      </c>
      <c r="L32" s="89">
        <v>0.536111111111111</v>
      </c>
      <c r="M32" s="89">
        <f t="shared" si="6"/>
        <v>0.6006944444444443</v>
      </c>
      <c r="N32" s="89">
        <v>0.6458333333333331</v>
      </c>
      <c r="O32" s="89">
        <v>1.59097222222222</v>
      </c>
      <c r="P32" s="89">
        <f t="shared" si="7"/>
        <v>0.8069444444444442</v>
      </c>
      <c r="Q32" s="103" t="s">
        <v>241</v>
      </c>
      <c r="R32" s="91" t="s">
        <v>241</v>
      </c>
      <c r="S32" s="80"/>
      <c r="T32" s="86" t="s">
        <v>190</v>
      </c>
      <c r="U32" s="81" t="s">
        <v>31</v>
      </c>
      <c r="V32" s="87">
        <v>0.9</v>
      </c>
      <c r="W32" s="87">
        <v>0.9</v>
      </c>
      <c r="X32" s="88">
        <v>38.7</v>
      </c>
      <c r="Y32" s="89">
        <v>0.001388888888888889</v>
      </c>
      <c r="Z32" s="89">
        <v>0.001388888888888889</v>
      </c>
      <c r="AA32" s="89">
        <v>0.04444444444444444</v>
      </c>
      <c r="AB32" s="89">
        <f t="shared" si="8"/>
        <v>0.2979166666666665</v>
      </c>
      <c r="AC32" s="89">
        <f t="shared" si="9"/>
        <v>0.35833333333333317</v>
      </c>
      <c r="AD32" s="89">
        <f t="shared" si="10"/>
        <v>0.39861111111111097</v>
      </c>
      <c r="AE32" s="89">
        <v>0.47847222222222213</v>
      </c>
      <c r="AF32" s="89">
        <f t="shared" si="0"/>
        <v>0.5381944444444443</v>
      </c>
      <c r="AG32" s="89">
        <v>0.6208333333333332</v>
      </c>
      <c r="AH32" s="89">
        <v>0.6868055555555553</v>
      </c>
      <c r="AI32" s="89">
        <v>0.7319444444444443</v>
      </c>
      <c r="AJ32" s="89">
        <v>0.7965277777777776</v>
      </c>
      <c r="AK32" s="89">
        <f t="shared" si="11"/>
        <v>0.8847222222222221</v>
      </c>
      <c r="AL32" s="103" t="s">
        <v>241</v>
      </c>
      <c r="AM32" s="103" t="s">
        <v>241</v>
      </c>
    </row>
    <row r="33" spans="1:39" ht="10.5">
      <c r="A33" s="86" t="s">
        <v>197</v>
      </c>
      <c r="B33" s="81" t="s">
        <v>31</v>
      </c>
      <c r="C33" s="87">
        <v>1.8</v>
      </c>
      <c r="D33" s="88">
        <v>39.79999999999999</v>
      </c>
      <c r="E33" s="89">
        <v>0.0020833333333333333</v>
      </c>
      <c r="F33" s="89">
        <v>0.04513888888888888</v>
      </c>
      <c r="G33" s="89">
        <f t="shared" si="1"/>
        <v>0.21874999999999986</v>
      </c>
      <c r="H33" s="89">
        <f t="shared" si="2"/>
        <v>0.2777777777777776</v>
      </c>
      <c r="I33" s="89">
        <f t="shared" si="3"/>
        <v>0.3208333333333332</v>
      </c>
      <c r="J33" s="89">
        <f t="shared" si="4"/>
        <v>0.39583333333333315</v>
      </c>
      <c r="K33" s="89">
        <f t="shared" si="5"/>
        <v>0.46597222222222207</v>
      </c>
      <c r="L33" s="89">
        <v>0.5381944444444443</v>
      </c>
      <c r="M33" s="89">
        <f t="shared" si="6"/>
        <v>0.6027777777777776</v>
      </c>
      <c r="N33" s="89">
        <v>0.6479166666666665</v>
      </c>
      <c r="O33" s="89">
        <v>1.63263888888889</v>
      </c>
      <c r="P33" s="89">
        <f t="shared" si="7"/>
        <v>0.8090277777777776</v>
      </c>
      <c r="Q33" s="103" t="s">
        <v>241</v>
      </c>
      <c r="R33" s="91" t="s">
        <v>241</v>
      </c>
      <c r="S33" s="80"/>
      <c r="T33" s="86" t="s">
        <v>189</v>
      </c>
      <c r="U33" s="81" t="s">
        <v>31</v>
      </c>
      <c r="V33" s="87">
        <v>1.2</v>
      </c>
      <c r="W33" s="87">
        <v>1.2</v>
      </c>
      <c r="X33" s="88">
        <v>39.900000000000006</v>
      </c>
      <c r="Y33" s="89">
        <v>0.001388888888888889</v>
      </c>
      <c r="Z33" s="89">
        <v>0.001388888888888889</v>
      </c>
      <c r="AA33" s="89">
        <v>0.04583333333333333</v>
      </c>
      <c r="AB33" s="89">
        <f t="shared" si="8"/>
        <v>0.2993055555555554</v>
      </c>
      <c r="AC33" s="89">
        <f t="shared" si="9"/>
        <v>0.35972222222222205</v>
      </c>
      <c r="AD33" s="89">
        <f t="shared" si="10"/>
        <v>0.39999999999999986</v>
      </c>
      <c r="AE33" s="89">
        <v>0.479861111111111</v>
      </c>
      <c r="AF33" s="89">
        <f t="shared" si="0"/>
        <v>0.5395833333333332</v>
      </c>
      <c r="AG33" s="89">
        <v>0.6222222222222221</v>
      </c>
      <c r="AH33" s="89">
        <v>0.6881944444444442</v>
      </c>
      <c r="AI33" s="89">
        <v>0.7333333333333332</v>
      </c>
      <c r="AJ33" s="89">
        <v>0.7979166666666665</v>
      </c>
      <c r="AK33" s="89">
        <f t="shared" si="11"/>
        <v>0.886111111111111</v>
      </c>
      <c r="AL33" s="103" t="s">
        <v>241</v>
      </c>
      <c r="AM33" s="103" t="s">
        <v>241</v>
      </c>
    </row>
    <row r="34" spans="1:39" ht="10.5">
      <c r="A34" s="86" t="s">
        <v>198</v>
      </c>
      <c r="B34" s="81" t="s">
        <v>31</v>
      </c>
      <c r="C34" s="87">
        <v>1.8</v>
      </c>
      <c r="D34" s="88">
        <v>41.59999999999999</v>
      </c>
      <c r="E34" s="89">
        <v>0.0020833333333333333</v>
      </c>
      <c r="F34" s="89">
        <v>0.047222222222222214</v>
      </c>
      <c r="G34" s="89">
        <f t="shared" si="1"/>
        <v>0.2208333333333332</v>
      </c>
      <c r="H34" s="89">
        <f t="shared" si="2"/>
        <v>0.27986111111111095</v>
      </c>
      <c r="I34" s="89">
        <f t="shared" si="3"/>
        <v>0.3229166666666665</v>
      </c>
      <c r="J34" s="89">
        <f t="shared" si="4"/>
        <v>0.3979166666666665</v>
      </c>
      <c r="K34" s="89">
        <f t="shared" si="5"/>
        <v>0.4680555555555554</v>
      </c>
      <c r="L34" s="89">
        <v>0.5402777777777776</v>
      </c>
      <c r="M34" s="89">
        <f t="shared" si="6"/>
        <v>0.604861111111111</v>
      </c>
      <c r="N34" s="89">
        <v>0.6499999999999998</v>
      </c>
      <c r="O34" s="89">
        <v>1.67430555555556</v>
      </c>
      <c r="P34" s="89">
        <f t="shared" si="7"/>
        <v>0.8111111111111109</v>
      </c>
      <c r="Q34" s="103" t="s">
        <v>241</v>
      </c>
      <c r="R34" s="91" t="s">
        <v>241</v>
      </c>
      <c r="S34" s="80"/>
      <c r="T34" s="86" t="s">
        <v>225</v>
      </c>
      <c r="U34" s="81" t="s">
        <v>31</v>
      </c>
      <c r="V34" s="87">
        <v>1.7</v>
      </c>
      <c r="W34" s="87">
        <v>1.7</v>
      </c>
      <c r="X34" s="88">
        <v>41.60000000000001</v>
      </c>
      <c r="Y34" s="89">
        <v>0.001388888888888889</v>
      </c>
      <c r="Z34" s="89">
        <v>0.001388888888888889</v>
      </c>
      <c r="AA34" s="89">
        <v>0.04722222222222222</v>
      </c>
      <c r="AB34" s="89">
        <f t="shared" si="8"/>
        <v>0.30069444444444426</v>
      </c>
      <c r="AC34" s="89">
        <f t="shared" si="9"/>
        <v>0.36111111111111094</v>
      </c>
      <c r="AD34" s="89">
        <f t="shared" si="10"/>
        <v>0.40138888888888874</v>
      </c>
      <c r="AE34" s="89">
        <v>0.4812499999999999</v>
      </c>
      <c r="AF34" s="89">
        <f t="shared" si="0"/>
        <v>0.5409722222222221</v>
      </c>
      <c r="AG34" s="89">
        <v>0.623611111111111</v>
      </c>
      <c r="AH34" s="89">
        <v>0.6895833333333331</v>
      </c>
      <c r="AI34" s="89">
        <v>0.734722222222222</v>
      </c>
      <c r="AJ34" s="89">
        <v>0.7993055555555554</v>
      </c>
      <c r="AK34" s="89">
        <f t="shared" si="11"/>
        <v>0.8874999999999998</v>
      </c>
      <c r="AL34" s="103" t="s">
        <v>241</v>
      </c>
      <c r="AM34" s="103" t="s">
        <v>241</v>
      </c>
    </row>
    <row r="35" spans="1:39" ht="10.5">
      <c r="A35" s="86" t="s">
        <v>221</v>
      </c>
      <c r="B35" s="81" t="s">
        <v>32</v>
      </c>
      <c r="C35" s="87">
        <v>3.7</v>
      </c>
      <c r="D35" s="88">
        <v>45.29999999999999</v>
      </c>
      <c r="E35" s="89">
        <v>0.003472222222222222</v>
      </c>
      <c r="F35" s="89">
        <v>0.05069444444444444</v>
      </c>
      <c r="G35" s="89">
        <f t="shared" si="1"/>
        <v>0.2243055555555554</v>
      </c>
      <c r="H35" s="89">
        <f t="shared" si="2"/>
        <v>0.28333333333333316</v>
      </c>
      <c r="I35" s="89">
        <f t="shared" si="3"/>
        <v>0.32638888888888873</v>
      </c>
      <c r="J35" s="89">
        <f t="shared" si="4"/>
        <v>0.4013888888888887</v>
      </c>
      <c r="K35" s="89">
        <f t="shared" si="5"/>
        <v>0.4715277777777776</v>
      </c>
      <c r="L35" s="89">
        <v>0.5437499999999998</v>
      </c>
      <c r="M35" s="89">
        <f t="shared" si="6"/>
        <v>0.6083333333333332</v>
      </c>
      <c r="N35" s="89">
        <v>0.653472222222222</v>
      </c>
      <c r="O35" s="89">
        <v>1.71597222222222</v>
      </c>
      <c r="P35" s="89">
        <f t="shared" si="7"/>
        <v>0.8145833333333331</v>
      </c>
      <c r="Q35" s="103">
        <v>44.400000000000006</v>
      </c>
      <c r="R35" s="91">
        <v>44.400000000000006</v>
      </c>
      <c r="S35" s="80"/>
      <c r="T35" s="86" t="s">
        <v>264</v>
      </c>
      <c r="U35" s="81" t="s">
        <v>40</v>
      </c>
      <c r="V35" s="87">
        <v>0.8</v>
      </c>
      <c r="W35" s="87">
        <v>0.8</v>
      </c>
      <c r="X35" s="88">
        <v>42.400000000000006</v>
      </c>
      <c r="Y35" s="89">
        <v>0.001388888888888889</v>
      </c>
      <c r="Z35" s="89">
        <v>0.001388888888888889</v>
      </c>
      <c r="AA35" s="89">
        <v>0.04861111111111111</v>
      </c>
      <c r="AB35" s="89">
        <f t="shared" si="8"/>
        <v>0.30208333333333315</v>
      </c>
      <c r="AC35" s="89">
        <f t="shared" si="9"/>
        <v>0.3624999999999998</v>
      </c>
      <c r="AD35" s="89">
        <f t="shared" si="10"/>
        <v>0.4027777777777776</v>
      </c>
      <c r="AE35" s="89">
        <v>0.4826388888888888</v>
      </c>
      <c r="AF35" s="89">
        <f t="shared" si="0"/>
        <v>0.542361111111111</v>
      </c>
      <c r="AG35" s="89">
        <v>0.6249999999999999</v>
      </c>
      <c r="AH35" s="89">
        <v>0.690972222222222</v>
      </c>
      <c r="AI35" s="89">
        <v>0.7361111111111109</v>
      </c>
      <c r="AJ35" s="89">
        <v>0.8006944444444443</v>
      </c>
      <c r="AK35" s="89">
        <f t="shared" si="11"/>
        <v>0.8888888888888887</v>
      </c>
      <c r="AL35" s="103" t="s">
        <v>241</v>
      </c>
      <c r="AM35" s="103" t="s">
        <v>241</v>
      </c>
    </row>
    <row r="36" spans="1:39" ht="10.5">
      <c r="A36" s="86" t="s">
        <v>250</v>
      </c>
      <c r="B36" s="81" t="s">
        <v>31</v>
      </c>
      <c r="C36" s="87">
        <v>2.1</v>
      </c>
      <c r="D36" s="88">
        <v>47.39999999999999</v>
      </c>
      <c r="E36" s="89">
        <v>0.0020833333333333333</v>
      </c>
      <c r="F36" s="89">
        <v>0.05277777777777777</v>
      </c>
      <c r="G36" s="89">
        <f t="shared" si="1"/>
        <v>0.22638888888888872</v>
      </c>
      <c r="H36" s="89">
        <f t="shared" si="2"/>
        <v>0.2854166666666665</v>
      </c>
      <c r="I36" s="89">
        <f t="shared" si="3"/>
        <v>0.32847222222222205</v>
      </c>
      <c r="J36" s="89">
        <f t="shared" si="4"/>
        <v>0.403472222222222</v>
      </c>
      <c r="K36" s="89">
        <f t="shared" si="5"/>
        <v>0.4736111111111109</v>
      </c>
      <c r="L36" s="89">
        <v>0.5458333333333332</v>
      </c>
      <c r="M36" s="89">
        <f t="shared" si="6"/>
        <v>0.6104166666666665</v>
      </c>
      <c r="N36" s="89">
        <v>0.6555555555555553</v>
      </c>
      <c r="O36" s="89">
        <v>1.75763888888889</v>
      </c>
      <c r="P36" s="89">
        <f t="shared" si="7"/>
        <v>0.8166666666666664</v>
      </c>
      <c r="Q36" s="103" t="s">
        <v>241</v>
      </c>
      <c r="R36" s="91" t="s">
        <v>241</v>
      </c>
      <c r="S36" s="80"/>
      <c r="T36" s="86" t="s">
        <v>265</v>
      </c>
      <c r="U36" s="81" t="s">
        <v>40</v>
      </c>
      <c r="V36" s="87">
        <v>1.2</v>
      </c>
      <c r="W36" s="87">
        <v>1.2</v>
      </c>
      <c r="X36" s="88">
        <v>43.60000000000001</v>
      </c>
      <c r="Y36" s="89">
        <v>0.001388888888888889</v>
      </c>
      <c r="Z36" s="89">
        <v>0.001388888888888889</v>
      </c>
      <c r="AA36" s="89">
        <v>0.05</v>
      </c>
      <c r="AB36" s="89">
        <f t="shared" si="8"/>
        <v>0.30347222222222203</v>
      </c>
      <c r="AC36" s="89">
        <f t="shared" si="9"/>
        <v>0.3638888888888887</v>
      </c>
      <c r="AD36" s="89">
        <f t="shared" si="10"/>
        <v>0.4041666666666665</v>
      </c>
      <c r="AE36" s="89">
        <v>0.48402777777777767</v>
      </c>
      <c r="AF36" s="89">
        <f t="shared" si="0"/>
        <v>0.5437499999999998</v>
      </c>
      <c r="AG36" s="89">
        <v>0.6263888888888888</v>
      </c>
      <c r="AH36" s="89">
        <v>0.6923611111111109</v>
      </c>
      <c r="AI36" s="89">
        <v>0.7374999999999998</v>
      </c>
      <c r="AJ36" s="89">
        <v>0.8020833333333331</v>
      </c>
      <c r="AK36" s="89">
        <f t="shared" si="11"/>
        <v>0.8902777777777776</v>
      </c>
      <c r="AL36" s="103" t="s">
        <v>241</v>
      </c>
      <c r="AM36" s="103" t="s">
        <v>241</v>
      </c>
    </row>
    <row r="37" spans="1:39" ht="10.5">
      <c r="A37" s="86" t="s">
        <v>251</v>
      </c>
      <c r="B37" s="81" t="s">
        <v>31</v>
      </c>
      <c r="C37" s="87">
        <v>1.9</v>
      </c>
      <c r="D37" s="88">
        <v>49.29999999999999</v>
      </c>
      <c r="E37" s="89">
        <v>0.0020833333333333333</v>
      </c>
      <c r="F37" s="89">
        <v>0.054861111111111104</v>
      </c>
      <c r="G37" s="89">
        <f t="shared" si="1"/>
        <v>0.22847222222222205</v>
      </c>
      <c r="H37" s="89">
        <f t="shared" si="2"/>
        <v>0.2874999999999998</v>
      </c>
      <c r="I37" s="89">
        <f t="shared" si="3"/>
        <v>0.3305555555555554</v>
      </c>
      <c r="J37" s="89">
        <f t="shared" si="4"/>
        <v>0.40555555555555534</v>
      </c>
      <c r="K37" s="89">
        <f t="shared" si="5"/>
        <v>0.47569444444444425</v>
      </c>
      <c r="L37" s="89">
        <v>0.5479166666666665</v>
      </c>
      <c r="M37" s="89">
        <f t="shared" si="6"/>
        <v>0.6124999999999998</v>
      </c>
      <c r="N37" s="89">
        <v>0.6576388888888887</v>
      </c>
      <c r="O37" s="89">
        <v>1.79930555555556</v>
      </c>
      <c r="P37" s="89">
        <f t="shared" si="7"/>
        <v>0.8187499999999998</v>
      </c>
      <c r="Q37" s="103" t="s">
        <v>241</v>
      </c>
      <c r="R37" s="91" t="s">
        <v>241</v>
      </c>
      <c r="S37" s="80"/>
      <c r="T37" s="86" t="s">
        <v>266</v>
      </c>
      <c r="U37" s="81" t="s">
        <v>40</v>
      </c>
      <c r="V37" s="87">
        <v>2.2</v>
      </c>
      <c r="W37" s="87">
        <v>2.2</v>
      </c>
      <c r="X37" s="88">
        <v>45.80000000000001</v>
      </c>
      <c r="Y37" s="89">
        <v>0.0020833333333333333</v>
      </c>
      <c r="Z37" s="89">
        <v>0.0020833333333333333</v>
      </c>
      <c r="AA37" s="89">
        <v>0.052083333333333336</v>
      </c>
      <c r="AB37" s="89">
        <f t="shared" si="8"/>
        <v>0.30555555555555536</v>
      </c>
      <c r="AC37" s="89">
        <f t="shared" si="9"/>
        <v>0.36597222222222203</v>
      </c>
      <c r="AD37" s="89">
        <f t="shared" si="10"/>
        <v>0.40624999999999983</v>
      </c>
      <c r="AE37" s="89">
        <v>0.486111111111111</v>
      </c>
      <c r="AF37" s="89">
        <f t="shared" si="0"/>
        <v>0.5458333333333332</v>
      </c>
      <c r="AG37" s="89">
        <v>0.6284722222222221</v>
      </c>
      <c r="AH37" s="89">
        <v>0.6944444444444442</v>
      </c>
      <c r="AI37" s="89">
        <v>0.7395833333333331</v>
      </c>
      <c r="AJ37" s="89">
        <v>0.8041666666666665</v>
      </c>
      <c r="AK37" s="89">
        <f t="shared" si="11"/>
        <v>0.8923611111111109</v>
      </c>
      <c r="AL37" s="103" t="s">
        <v>241</v>
      </c>
      <c r="AM37" s="103" t="s">
        <v>241</v>
      </c>
    </row>
    <row r="38" spans="1:39" ht="10.5">
      <c r="A38" s="86" t="s">
        <v>252</v>
      </c>
      <c r="B38" s="81" t="s">
        <v>32</v>
      </c>
      <c r="C38" s="87">
        <v>0.9</v>
      </c>
      <c r="D38" s="88">
        <v>50.19999999999999</v>
      </c>
      <c r="E38" s="89">
        <v>0.001388888888888889</v>
      </c>
      <c r="F38" s="89">
        <v>0.056249999999999994</v>
      </c>
      <c r="G38" s="89">
        <f t="shared" si="1"/>
        <v>0.22986111111111093</v>
      </c>
      <c r="H38" s="89">
        <f t="shared" si="2"/>
        <v>0.2888888888888887</v>
      </c>
      <c r="I38" s="89">
        <f t="shared" si="3"/>
        <v>0.33194444444444426</v>
      </c>
      <c r="J38" s="89">
        <f t="shared" si="4"/>
        <v>0.4069444444444442</v>
      </c>
      <c r="K38" s="89">
        <f t="shared" si="5"/>
        <v>0.47708333333333314</v>
      </c>
      <c r="L38" s="89">
        <v>0.5493055555555554</v>
      </c>
      <c r="M38" s="89">
        <f t="shared" si="6"/>
        <v>0.6138888888888887</v>
      </c>
      <c r="N38" s="89">
        <v>0.6590277777777775</v>
      </c>
      <c r="O38" s="89">
        <v>1.84097222222222</v>
      </c>
      <c r="P38" s="89">
        <f t="shared" si="7"/>
        <v>0.8201388888888886</v>
      </c>
      <c r="Q38" s="103" t="s">
        <v>241</v>
      </c>
      <c r="R38" s="91" t="s">
        <v>241</v>
      </c>
      <c r="S38" s="80"/>
      <c r="T38" s="86" t="s">
        <v>267</v>
      </c>
      <c r="U38" s="81" t="s">
        <v>40</v>
      </c>
      <c r="V38" s="87">
        <v>0.9</v>
      </c>
      <c r="W38" s="87">
        <v>0.9</v>
      </c>
      <c r="X38" s="88">
        <v>46.70000000000001</v>
      </c>
      <c r="Y38" s="89">
        <v>0.001388888888888889</v>
      </c>
      <c r="Z38" s="89">
        <v>0.001388888888888889</v>
      </c>
      <c r="AA38" s="89">
        <v>0.05347222222222223</v>
      </c>
      <c r="AB38" s="89">
        <f t="shared" si="8"/>
        <v>0.30694444444444424</v>
      </c>
      <c r="AC38" s="89">
        <f t="shared" si="9"/>
        <v>0.3673611111111109</v>
      </c>
      <c r="AD38" s="89">
        <f t="shared" si="10"/>
        <v>0.4076388888888887</v>
      </c>
      <c r="AE38" s="89">
        <v>0.4874999999999999</v>
      </c>
      <c r="AF38" s="89">
        <f t="shared" si="0"/>
        <v>0.547222222222222</v>
      </c>
      <c r="AG38" s="89">
        <v>0.629861111111111</v>
      </c>
      <c r="AH38" s="89">
        <v>0.6958333333333331</v>
      </c>
      <c r="AI38" s="89">
        <v>0.740972222222222</v>
      </c>
      <c r="AJ38" s="89">
        <v>0.8055555555555554</v>
      </c>
      <c r="AK38" s="89">
        <f t="shared" si="11"/>
        <v>0.8937499999999998</v>
      </c>
      <c r="AL38" s="103" t="s">
        <v>241</v>
      </c>
      <c r="AM38" s="103" t="s">
        <v>241</v>
      </c>
    </row>
    <row r="39" spans="1:39" ht="10.5">
      <c r="A39" s="86" t="s">
        <v>253</v>
      </c>
      <c r="B39" s="81" t="s">
        <v>32</v>
      </c>
      <c r="C39" s="87">
        <v>1.4</v>
      </c>
      <c r="D39" s="88">
        <v>51.59999999999999</v>
      </c>
      <c r="E39" s="89">
        <v>0.0020833333333333333</v>
      </c>
      <c r="F39" s="89">
        <v>0.05833333333333333</v>
      </c>
      <c r="G39" s="89">
        <f t="shared" si="1"/>
        <v>0.23194444444444426</v>
      </c>
      <c r="H39" s="89">
        <f t="shared" si="2"/>
        <v>0.290972222222222</v>
      </c>
      <c r="I39" s="89">
        <f t="shared" si="3"/>
        <v>0.3340277777777776</v>
      </c>
      <c r="J39" s="89">
        <f t="shared" si="4"/>
        <v>0.40902777777777755</v>
      </c>
      <c r="K39" s="89">
        <f t="shared" si="5"/>
        <v>0.47916666666666646</v>
      </c>
      <c r="L39" s="89">
        <v>0.5513888888888887</v>
      </c>
      <c r="M39" s="89">
        <f t="shared" si="6"/>
        <v>0.615972222222222</v>
      </c>
      <c r="N39" s="89">
        <v>0.6611111111111109</v>
      </c>
      <c r="O39" s="89">
        <v>1.88263888888889</v>
      </c>
      <c r="P39" s="89">
        <f t="shared" si="7"/>
        <v>0.822222222222222</v>
      </c>
      <c r="Q39" s="103" t="s">
        <v>241</v>
      </c>
      <c r="R39" s="91" t="s">
        <v>241</v>
      </c>
      <c r="S39" s="80"/>
      <c r="T39" s="86" t="s">
        <v>268</v>
      </c>
      <c r="U39" s="81" t="s">
        <v>40</v>
      </c>
      <c r="V39" s="87">
        <v>1.7</v>
      </c>
      <c r="W39" s="87">
        <v>1.7</v>
      </c>
      <c r="X39" s="88">
        <v>48.40000000000001</v>
      </c>
      <c r="Y39" s="89">
        <v>0.0020833333333333333</v>
      </c>
      <c r="Z39" s="89">
        <v>0.0020833333333333333</v>
      </c>
      <c r="AA39" s="89">
        <v>0.05555555555555556</v>
      </c>
      <c r="AB39" s="89">
        <f t="shared" si="8"/>
        <v>0.30902777777777757</v>
      </c>
      <c r="AC39" s="89">
        <f t="shared" si="9"/>
        <v>0.36944444444444424</v>
      </c>
      <c r="AD39" s="89">
        <f t="shared" si="10"/>
        <v>0.40972222222222204</v>
      </c>
      <c r="AE39" s="89">
        <v>0.4895833333333332</v>
      </c>
      <c r="AF39" s="89">
        <f t="shared" si="0"/>
        <v>0.5493055555555554</v>
      </c>
      <c r="AG39" s="89">
        <v>0.6319444444444443</v>
      </c>
      <c r="AH39" s="89">
        <v>0.6979166666666664</v>
      </c>
      <c r="AI39" s="89">
        <v>0.7430555555555554</v>
      </c>
      <c r="AJ39" s="89">
        <v>0.8076388888888887</v>
      </c>
      <c r="AK39" s="89">
        <f t="shared" si="11"/>
        <v>0.8958333333333331</v>
      </c>
      <c r="AL39" s="103" t="s">
        <v>241</v>
      </c>
      <c r="AM39" s="103" t="s">
        <v>241</v>
      </c>
    </row>
    <row r="40" spans="1:39" ht="10.5">
      <c r="A40" s="86" t="s">
        <v>254</v>
      </c>
      <c r="B40" s="81" t="s">
        <v>31</v>
      </c>
      <c r="C40" s="87">
        <v>0.5</v>
      </c>
      <c r="D40" s="88">
        <v>52.09999999999999</v>
      </c>
      <c r="E40" s="89">
        <v>0.001388888888888889</v>
      </c>
      <c r="F40" s="89">
        <v>0.05972222222222222</v>
      </c>
      <c r="G40" s="89">
        <f t="shared" si="1"/>
        <v>0.23333333333333314</v>
      </c>
      <c r="H40" s="89">
        <f t="shared" si="2"/>
        <v>0.2923611111111109</v>
      </c>
      <c r="I40" s="89">
        <f t="shared" si="3"/>
        <v>0.3354166666666665</v>
      </c>
      <c r="J40" s="89">
        <f t="shared" si="4"/>
        <v>0.41041666666666643</v>
      </c>
      <c r="K40" s="89">
        <f t="shared" si="5"/>
        <v>0.48055555555555535</v>
      </c>
      <c r="L40" s="89">
        <v>0.5527777777777776</v>
      </c>
      <c r="M40" s="89">
        <f t="shared" si="6"/>
        <v>0.6173611111111109</v>
      </c>
      <c r="N40" s="89">
        <v>0.6624999999999998</v>
      </c>
      <c r="O40" s="89">
        <v>1.92430555555556</v>
      </c>
      <c r="P40" s="89">
        <f t="shared" si="7"/>
        <v>0.8236111111111108</v>
      </c>
      <c r="Q40" s="103" t="s">
        <v>241</v>
      </c>
      <c r="R40" s="91" t="s">
        <v>241</v>
      </c>
      <c r="S40" s="80"/>
      <c r="T40" s="86" t="s">
        <v>269</v>
      </c>
      <c r="U40" s="81" t="s">
        <v>40</v>
      </c>
      <c r="V40" s="87">
        <v>1.7</v>
      </c>
      <c r="W40" s="87">
        <v>1.7</v>
      </c>
      <c r="X40" s="88">
        <v>50.100000000000016</v>
      </c>
      <c r="Y40" s="89">
        <v>0.0020833333333333333</v>
      </c>
      <c r="Z40" s="89">
        <v>0.0020833333333333333</v>
      </c>
      <c r="AA40" s="89">
        <v>0.05763888888888889</v>
      </c>
      <c r="AB40" s="89">
        <f t="shared" si="8"/>
        <v>0.3111111111111109</v>
      </c>
      <c r="AC40" s="89">
        <f t="shared" si="9"/>
        <v>0.37152777777777757</v>
      </c>
      <c r="AD40" s="89">
        <f t="shared" si="10"/>
        <v>0.41180555555555537</v>
      </c>
      <c r="AE40" s="89">
        <v>0.49166666666666653</v>
      </c>
      <c r="AF40" s="89">
        <f t="shared" si="0"/>
        <v>0.5513888888888887</v>
      </c>
      <c r="AG40" s="89">
        <v>0.6340277777777776</v>
      </c>
      <c r="AH40" s="89">
        <v>0.6999999999999997</v>
      </c>
      <c r="AI40" s="89">
        <v>0.7451388888888887</v>
      </c>
      <c r="AJ40" s="89">
        <v>0.809722222222222</v>
      </c>
      <c r="AK40" s="89">
        <f t="shared" si="11"/>
        <v>0.8979166666666665</v>
      </c>
      <c r="AL40" s="103" t="s">
        <v>241</v>
      </c>
      <c r="AM40" s="103" t="s">
        <v>241</v>
      </c>
    </row>
    <row r="41" spans="1:39" ht="10.5">
      <c r="A41" s="86" t="s">
        <v>255</v>
      </c>
      <c r="B41" s="81" t="s">
        <v>31</v>
      </c>
      <c r="C41" s="87">
        <v>2</v>
      </c>
      <c r="D41" s="88">
        <v>54.09999999999999</v>
      </c>
      <c r="E41" s="89">
        <v>0.002777777777777778</v>
      </c>
      <c r="F41" s="89">
        <v>0.06249999999999999</v>
      </c>
      <c r="G41" s="89">
        <f t="shared" si="1"/>
        <v>0.2361111111111109</v>
      </c>
      <c r="H41" s="89">
        <f t="shared" si="2"/>
        <v>0.2951388888888887</v>
      </c>
      <c r="I41" s="89">
        <f t="shared" si="3"/>
        <v>0.33819444444444424</v>
      </c>
      <c r="J41" s="89">
        <f t="shared" si="4"/>
        <v>0.4131944444444442</v>
      </c>
      <c r="K41" s="89">
        <f t="shared" si="5"/>
        <v>0.4833333333333331</v>
      </c>
      <c r="L41" s="89">
        <v>0.5555555555555554</v>
      </c>
      <c r="M41" s="89">
        <f t="shared" si="6"/>
        <v>0.6201388888888887</v>
      </c>
      <c r="N41" s="89">
        <v>0.6652777777777775</v>
      </c>
      <c r="O41" s="89">
        <v>1.96597222222222</v>
      </c>
      <c r="P41" s="89">
        <f t="shared" si="7"/>
        <v>0.8263888888888886</v>
      </c>
      <c r="Q41" s="103" t="s">
        <v>241</v>
      </c>
      <c r="R41" s="91" t="s">
        <v>241</v>
      </c>
      <c r="S41" s="80"/>
      <c r="T41" s="86" t="s">
        <v>226</v>
      </c>
      <c r="U41" s="81" t="s">
        <v>202</v>
      </c>
      <c r="V41" s="87">
        <v>3.2</v>
      </c>
      <c r="W41" s="87">
        <v>3.2</v>
      </c>
      <c r="X41" s="88">
        <v>53.30000000000002</v>
      </c>
      <c r="Y41" s="89">
        <v>0.003472222222222222</v>
      </c>
      <c r="Z41" s="89">
        <v>0.003472222222222222</v>
      </c>
      <c r="AA41" s="89">
        <v>0.061111111111111116</v>
      </c>
      <c r="AB41" s="89">
        <f t="shared" si="8"/>
        <v>0.3145833333333331</v>
      </c>
      <c r="AC41" s="89">
        <f t="shared" si="9"/>
        <v>0.3749999999999998</v>
      </c>
      <c r="AD41" s="89">
        <f t="shared" si="10"/>
        <v>0.4152777777777776</v>
      </c>
      <c r="AE41" s="89">
        <v>0.49513888888888874</v>
      </c>
      <c r="AF41" s="89">
        <f t="shared" si="0"/>
        <v>0.5548611111111109</v>
      </c>
      <c r="AG41" s="89">
        <v>0.6374999999999998</v>
      </c>
      <c r="AH41" s="89">
        <v>0.7034722222222219</v>
      </c>
      <c r="AI41" s="89">
        <v>0.7486111111111109</v>
      </c>
      <c r="AJ41" s="89">
        <v>0.8131944444444442</v>
      </c>
      <c r="AK41" s="89">
        <f t="shared" si="11"/>
        <v>0.9013888888888887</v>
      </c>
      <c r="AL41" s="103">
        <v>38.400000000000006</v>
      </c>
      <c r="AM41" s="103">
        <v>38.400000000000006</v>
      </c>
    </row>
    <row r="42" spans="1:39" ht="10.5">
      <c r="A42" s="86" t="s">
        <v>256</v>
      </c>
      <c r="B42" s="81" t="s">
        <v>31</v>
      </c>
      <c r="C42" s="87">
        <v>0.6</v>
      </c>
      <c r="D42" s="88">
        <v>54.69999999999999</v>
      </c>
      <c r="E42" s="89">
        <v>0.001388888888888889</v>
      </c>
      <c r="F42" s="89">
        <v>0.06388888888888888</v>
      </c>
      <c r="G42" s="89">
        <f t="shared" si="1"/>
        <v>0.2374999999999998</v>
      </c>
      <c r="H42" s="89">
        <f t="shared" si="2"/>
        <v>0.29652777777777756</v>
      </c>
      <c r="I42" s="89">
        <f t="shared" si="3"/>
        <v>0.3395833333333331</v>
      </c>
      <c r="J42" s="89">
        <f t="shared" si="4"/>
        <v>0.4145833333333331</v>
      </c>
      <c r="K42" s="89">
        <f t="shared" si="5"/>
        <v>0.484722222222222</v>
      </c>
      <c r="L42" s="89">
        <v>0.5569444444444442</v>
      </c>
      <c r="M42" s="89">
        <f t="shared" si="6"/>
        <v>0.6215277777777776</v>
      </c>
      <c r="N42" s="89">
        <v>0.6666666666666664</v>
      </c>
      <c r="O42" s="89">
        <v>2.00763888888889</v>
      </c>
      <c r="P42" s="89">
        <f t="shared" si="7"/>
        <v>0.8277777777777775</v>
      </c>
      <c r="Q42" s="103" t="s">
        <v>241</v>
      </c>
      <c r="R42" s="91">
        <v>23.25</v>
      </c>
      <c r="S42" s="80"/>
      <c r="T42" s="86" t="s">
        <v>227</v>
      </c>
      <c r="U42" s="81" t="s">
        <v>202</v>
      </c>
      <c r="V42" s="87">
        <v>1.3</v>
      </c>
      <c r="W42" s="87">
        <v>1.3</v>
      </c>
      <c r="X42" s="88">
        <v>54.600000000000016</v>
      </c>
      <c r="Y42" s="89">
        <v>0.0020833333333333333</v>
      </c>
      <c r="Z42" s="89">
        <v>0.0020833333333333333</v>
      </c>
      <c r="AA42" s="89">
        <v>0.06319444444444446</v>
      </c>
      <c r="AB42" s="89">
        <f t="shared" si="8"/>
        <v>0.31666666666666643</v>
      </c>
      <c r="AC42" s="89">
        <f t="shared" si="9"/>
        <v>0.3770833333333331</v>
      </c>
      <c r="AD42" s="89">
        <f t="shared" si="10"/>
        <v>0.4173611111111109</v>
      </c>
      <c r="AE42" s="89">
        <v>0.49722222222222207</v>
      </c>
      <c r="AF42" s="89">
        <f t="shared" si="0"/>
        <v>0.5569444444444442</v>
      </c>
      <c r="AG42" s="89">
        <v>0.6395833333333332</v>
      </c>
      <c r="AH42" s="89">
        <v>0.7055555555555553</v>
      </c>
      <c r="AI42" s="89">
        <v>0.7506944444444442</v>
      </c>
      <c r="AJ42" s="89">
        <v>0.8152777777777775</v>
      </c>
      <c r="AK42" s="89">
        <f t="shared" si="11"/>
        <v>0.903472222222222</v>
      </c>
      <c r="AL42" s="103" t="s">
        <v>241</v>
      </c>
      <c r="AM42" s="103" t="s">
        <v>241</v>
      </c>
    </row>
    <row r="43" spans="1:39" ht="10.5">
      <c r="A43" s="86" t="s">
        <v>257</v>
      </c>
      <c r="B43" s="81" t="s">
        <v>31</v>
      </c>
      <c r="C43" s="87">
        <v>1.5</v>
      </c>
      <c r="D43" s="88">
        <v>56.19999999999999</v>
      </c>
      <c r="E43" s="89">
        <v>0.0020833333333333333</v>
      </c>
      <c r="F43" s="89">
        <v>0.06597222222222222</v>
      </c>
      <c r="G43" s="89">
        <f t="shared" si="1"/>
        <v>0.23958333333333312</v>
      </c>
      <c r="H43" s="89">
        <f t="shared" si="2"/>
        <v>0.2986111111111109</v>
      </c>
      <c r="I43" s="89">
        <f t="shared" si="3"/>
        <v>0.34166666666666645</v>
      </c>
      <c r="J43" s="89">
        <f t="shared" si="4"/>
        <v>0.4166666666666664</v>
      </c>
      <c r="K43" s="89">
        <f t="shared" si="5"/>
        <v>0.4868055555555553</v>
      </c>
      <c r="L43" s="89">
        <v>0.5590277777777776</v>
      </c>
      <c r="M43" s="89">
        <f t="shared" si="6"/>
        <v>0.6236111111111109</v>
      </c>
      <c r="N43" s="89">
        <v>0.6687499999999997</v>
      </c>
      <c r="O43" s="89">
        <v>2.04930555555556</v>
      </c>
      <c r="P43" s="89">
        <f t="shared" si="7"/>
        <v>0.8298611111111108</v>
      </c>
      <c r="Q43" s="103" t="s">
        <v>241</v>
      </c>
      <c r="R43" s="91" t="s">
        <v>241</v>
      </c>
      <c r="S43" s="80"/>
      <c r="T43" s="86" t="s">
        <v>231</v>
      </c>
      <c r="U43" s="81" t="s">
        <v>202</v>
      </c>
      <c r="V43" s="87">
        <v>0.5</v>
      </c>
      <c r="W43" s="87">
        <v>0.5</v>
      </c>
      <c r="X43" s="88">
        <v>55.100000000000016</v>
      </c>
      <c r="Y43" s="89">
        <v>0.0006944444444444445</v>
      </c>
      <c r="Z43" s="89">
        <v>0.0006944444444444445</v>
      </c>
      <c r="AA43" s="89">
        <v>0.0638888888888889</v>
      </c>
      <c r="AB43" s="89">
        <f t="shared" si="8"/>
        <v>0.31736111111111087</v>
      </c>
      <c r="AC43" s="89">
        <f t="shared" si="9"/>
        <v>0.37777777777777755</v>
      </c>
      <c r="AD43" s="89">
        <f t="shared" si="10"/>
        <v>0.41805555555555535</v>
      </c>
      <c r="AE43" s="89">
        <v>0.4979166666666665</v>
      </c>
      <c r="AF43" s="89">
        <f t="shared" si="0"/>
        <v>0.5576388888888887</v>
      </c>
      <c r="AG43" s="89">
        <v>0.6402777777777776</v>
      </c>
      <c r="AH43" s="89">
        <v>0.7062499999999997</v>
      </c>
      <c r="AI43" s="89">
        <v>0.7513888888888887</v>
      </c>
      <c r="AJ43" s="89">
        <v>0.815972222222222</v>
      </c>
      <c r="AK43" s="89">
        <f t="shared" si="11"/>
        <v>0.9041666666666665</v>
      </c>
      <c r="AL43" s="103" t="s">
        <v>241</v>
      </c>
      <c r="AM43" s="103" t="s">
        <v>241</v>
      </c>
    </row>
    <row r="44" spans="1:39" ht="10.5">
      <c r="A44" s="80"/>
      <c r="B44" s="93"/>
      <c r="C44" s="94"/>
      <c r="D44" s="95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7"/>
      <c r="R44" s="97"/>
      <c r="S44" s="80"/>
      <c r="T44" s="86" t="s">
        <v>272</v>
      </c>
      <c r="U44" s="81" t="s">
        <v>202</v>
      </c>
      <c r="V44" s="87">
        <v>0.3</v>
      </c>
      <c r="W44" s="87">
        <v>0.3</v>
      </c>
      <c r="X44" s="88">
        <v>55.40000000000001</v>
      </c>
      <c r="Y44" s="89">
        <v>0.0006944444444444445</v>
      </c>
      <c r="Z44" s="89">
        <v>0.0006944444444444445</v>
      </c>
      <c r="AA44" s="89">
        <v>0.06458333333333334</v>
      </c>
      <c r="AB44" s="89">
        <f t="shared" si="8"/>
        <v>0.3180555555555553</v>
      </c>
      <c r="AC44" s="89">
        <f t="shared" si="9"/>
        <v>0.378472222222222</v>
      </c>
      <c r="AD44" s="89">
        <f t="shared" si="10"/>
        <v>0.4187499999999998</v>
      </c>
      <c r="AE44" s="89">
        <v>0.49861111111111095</v>
      </c>
      <c r="AF44" s="89">
        <f t="shared" si="0"/>
        <v>0.5583333333333331</v>
      </c>
      <c r="AG44" s="89">
        <v>0.640972222222222</v>
      </c>
      <c r="AH44" s="89">
        <v>0.7069444444444442</v>
      </c>
      <c r="AI44" s="89">
        <v>0.7520833333333331</v>
      </c>
      <c r="AJ44" s="89">
        <v>0.8166666666666664</v>
      </c>
      <c r="AK44" s="89">
        <f t="shared" si="11"/>
        <v>0.9048611111111109</v>
      </c>
      <c r="AL44" s="103" t="s">
        <v>241</v>
      </c>
      <c r="AM44" s="103" t="s">
        <v>241</v>
      </c>
    </row>
    <row r="45" spans="1:39" ht="10.5">
      <c r="A45" s="80"/>
      <c r="B45" s="93"/>
      <c r="C45" s="94"/>
      <c r="D45" s="95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7"/>
      <c r="R45" s="97"/>
      <c r="S45" s="80"/>
      <c r="T45" s="86" t="s">
        <v>216</v>
      </c>
      <c r="U45" s="81" t="s">
        <v>258</v>
      </c>
      <c r="V45" s="87">
        <v>0.8</v>
      </c>
      <c r="W45" s="87">
        <v>0.8</v>
      </c>
      <c r="X45" s="88">
        <v>56.20000000000001</v>
      </c>
      <c r="Y45" s="89">
        <v>0.001388888888888889</v>
      </c>
      <c r="Z45" s="89">
        <v>0.001388888888888889</v>
      </c>
      <c r="AA45" s="89">
        <v>0.06597222222222222</v>
      </c>
      <c r="AB45" s="89">
        <f t="shared" si="8"/>
        <v>0.3194444444444442</v>
      </c>
      <c r="AC45" s="89">
        <f t="shared" si="9"/>
        <v>0.37986111111111087</v>
      </c>
      <c r="AD45" s="89">
        <f t="shared" si="10"/>
        <v>0.4201388888888887</v>
      </c>
      <c r="AE45" s="89">
        <v>0.49999999999999983</v>
      </c>
      <c r="AF45" s="89">
        <f t="shared" si="0"/>
        <v>0.559722222222222</v>
      </c>
      <c r="AG45" s="89">
        <v>0.6423611111111109</v>
      </c>
      <c r="AH45" s="89">
        <v>0.708333333333333</v>
      </c>
      <c r="AI45" s="89">
        <v>0.753472222222222</v>
      </c>
      <c r="AJ45" s="89">
        <v>0.8180555555555553</v>
      </c>
      <c r="AK45" s="89">
        <f t="shared" si="11"/>
        <v>0.9062499999999998</v>
      </c>
      <c r="AL45" s="103" t="s">
        <v>241</v>
      </c>
      <c r="AM45" s="103" t="s">
        <v>241</v>
      </c>
    </row>
    <row r="46" ht="10.5">
      <c r="A46" s="78" t="s">
        <v>34</v>
      </c>
    </row>
    <row r="48" ht="10.5">
      <c r="A48" s="78" t="s">
        <v>0</v>
      </c>
    </row>
    <row r="49" spans="1:16" ht="10.5">
      <c r="A49" s="78" t="s">
        <v>90</v>
      </c>
      <c r="G49" s="98"/>
      <c r="H49" s="98"/>
      <c r="I49" s="98"/>
      <c r="J49" s="98"/>
      <c r="K49" s="98"/>
      <c r="L49" s="98"/>
      <c r="M49" s="98"/>
      <c r="N49" s="98"/>
      <c r="O49" s="98"/>
      <c r="P49" s="98"/>
    </row>
    <row r="50" spans="1:16" ht="10.5">
      <c r="A50" s="78" t="s">
        <v>240</v>
      </c>
      <c r="G50" s="98"/>
      <c r="H50" s="98"/>
      <c r="I50" s="98"/>
      <c r="J50" s="98"/>
      <c r="K50" s="98"/>
      <c r="L50" s="98"/>
      <c r="M50" s="98"/>
      <c r="N50" s="98"/>
      <c r="O50" s="98"/>
      <c r="P50" s="98"/>
    </row>
    <row r="51" spans="1:19" ht="10.5">
      <c r="A51" s="78" t="s">
        <v>270</v>
      </c>
      <c r="D51" s="99"/>
      <c r="E51" s="99"/>
      <c r="S51" s="80"/>
    </row>
    <row r="52" spans="1:19" ht="10.5">
      <c r="A52" s="336" t="s">
        <v>271</v>
      </c>
      <c r="B52" s="336"/>
      <c r="C52" s="336"/>
      <c r="D52" s="336"/>
      <c r="E52" s="336"/>
      <c r="F52" s="336"/>
      <c r="G52" s="336"/>
      <c r="H52" s="336"/>
      <c r="I52" s="336"/>
      <c r="J52" s="336"/>
      <c r="K52" s="336"/>
      <c r="L52" s="336"/>
      <c r="M52" s="336"/>
      <c r="N52" s="336"/>
      <c r="S52" s="80"/>
    </row>
    <row r="53" ht="5.25" customHeight="1">
      <c r="S53" s="80"/>
    </row>
  </sheetData>
  <sheetProtection/>
  <mergeCells count="19">
    <mergeCell ref="Y6:Y8"/>
    <mergeCell ref="Z6:Z8"/>
    <mergeCell ref="AA6:AA8"/>
    <mergeCell ref="AL6:AL8"/>
    <mergeCell ref="AM6:AM8"/>
    <mergeCell ref="A52:N52"/>
    <mergeCell ref="Q6:Q8"/>
    <mergeCell ref="R6:R8"/>
    <mergeCell ref="U6:U8"/>
    <mergeCell ref="V6:V8"/>
    <mergeCell ref="W6:W8"/>
    <mergeCell ref="X6:X8"/>
    <mergeCell ref="B2:J2"/>
    <mergeCell ref="C4:D4"/>
    <mergeCell ref="B6:B8"/>
    <mergeCell ref="C6:C8"/>
    <mergeCell ref="D6:D8"/>
    <mergeCell ref="E6:E8"/>
    <mergeCell ref="F6:F8"/>
  </mergeCells>
  <printOptions/>
  <pageMargins left="0" right="0" top="0" bottom="0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MZDiK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Ankieter</dc:creator>
  <cp:keywords/>
  <dc:description/>
  <cp:lastModifiedBy>Stanisław</cp:lastModifiedBy>
  <cp:lastPrinted>2023-10-05T08:51:59Z</cp:lastPrinted>
  <dcterms:created xsi:type="dcterms:W3CDTF">2008-12-02T09:24:46Z</dcterms:created>
  <dcterms:modified xsi:type="dcterms:W3CDTF">2023-10-11T08:03:29Z</dcterms:modified>
  <cp:category/>
  <cp:version/>
  <cp:contentType/>
  <cp:contentStatus/>
</cp:coreProperties>
</file>