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440" windowHeight="12645"/>
  </bookViews>
  <sheets>
    <sheet name="Opoczno-Opoczno -tam" sheetId="1" r:id="rId1"/>
    <sheet name="Opoczno-Opoczno pow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E16" i="1"/>
  <c r="E53" i="2"/>
  <c r="E57" i="1" l="1"/>
  <c r="E52" i="2" l="1"/>
  <c r="K28" i="2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P11" i="2"/>
  <c r="O11" i="2"/>
  <c r="N11" i="2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M11" i="2"/>
  <c r="L11" i="2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5" i="2" s="1"/>
  <c r="A56" i="2" s="1"/>
  <c r="A57" i="2" s="1"/>
  <c r="A58" i="2" s="1"/>
  <c r="A59" i="2" s="1"/>
  <c r="A60" i="2" s="1"/>
  <c r="A11" i="2"/>
  <c r="E59" i="1"/>
  <c r="E58" i="1"/>
  <c r="E56" i="1"/>
  <c r="E55" i="1"/>
  <c r="E54" i="1"/>
  <c r="E53" i="1"/>
  <c r="A10" i="1"/>
  <c r="A11" i="1" s="1"/>
  <c r="A12" i="1" s="1"/>
  <c r="A13" i="1" s="1"/>
  <c r="A14" i="1" s="1"/>
  <c r="A15" i="1" s="1"/>
  <c r="K52" i="2" l="1"/>
  <c r="K53" i="2" s="1"/>
  <c r="K54" i="2" s="1"/>
  <c r="K55" i="2" s="1"/>
  <c r="K56" i="2" s="1"/>
  <c r="K57" i="2" s="1"/>
  <c r="K58" i="2" s="1"/>
  <c r="K59" i="2" s="1"/>
  <c r="K60" i="2" s="1"/>
  <c r="A16" i="1"/>
  <c r="A17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50" i="1" s="1"/>
  <c r="A51" i="1" s="1"/>
  <c r="A52" i="1" s="1"/>
  <c r="A53" i="1" s="1"/>
  <c r="A54" i="1" s="1"/>
  <c r="A55" i="1" s="1"/>
  <c r="A56" i="1" s="1"/>
  <c r="A59" i="1" s="1"/>
  <c r="O12" i="2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O37" i="2" s="1"/>
  <c r="O38" i="2" s="1"/>
  <c r="O39" i="2" s="1"/>
  <c r="O40" i="2" s="1"/>
  <c r="O41" i="2" s="1"/>
  <c r="O42" i="2" s="1"/>
  <c r="O43" i="2" s="1"/>
  <c r="O44" i="2" s="1"/>
  <c r="O45" i="2" s="1"/>
  <c r="O46" i="2" s="1"/>
  <c r="O47" i="2" s="1"/>
  <c r="O48" i="2" s="1"/>
  <c r="O49" i="2" s="1"/>
  <c r="O50" i="2" s="1"/>
  <c r="O51" i="2" s="1"/>
  <c r="P12" i="2"/>
  <c r="P13" i="2" s="1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M12" i="2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L12" i="2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40" i="2"/>
  <c r="E41" i="2"/>
  <c r="E42" i="2"/>
  <c r="E43" i="2"/>
  <c r="E44" i="2"/>
  <c r="E45" i="2"/>
  <c r="E46" i="2"/>
  <c r="E47" i="2"/>
  <c r="E48" i="2"/>
  <c r="E49" i="2"/>
  <c r="E50" i="2"/>
  <c r="E51" i="2"/>
  <c r="E6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J11" i="2"/>
  <c r="I11" i="2"/>
  <c r="I12" i="2" s="1"/>
  <c r="I13" i="2" s="1"/>
  <c r="G11" i="2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E11" i="2"/>
  <c r="E10" i="2"/>
  <c r="O52" i="2" l="1"/>
  <c r="O53" i="2" s="1"/>
  <c r="O54" i="2" s="1"/>
  <c r="O55" i="2" s="1"/>
  <c r="O56" i="2" s="1"/>
  <c r="O57" i="2" s="1"/>
  <c r="O58" i="2" s="1"/>
  <c r="O59" i="2" s="1"/>
  <c r="O60" i="2" s="1"/>
  <c r="G52" i="2"/>
  <c r="G53" i="2" s="1"/>
  <c r="G54" i="2" s="1"/>
  <c r="G55" i="2" s="1"/>
  <c r="G56" i="2" s="1"/>
  <c r="G57" i="2" s="1"/>
  <c r="G58" i="2" s="1"/>
  <c r="G59" i="2" s="1"/>
  <c r="G60" i="2" s="1"/>
  <c r="P26" i="2"/>
  <c r="P27" i="2" s="1"/>
  <c r="P28" i="2" s="1"/>
  <c r="P29" i="2" s="1"/>
  <c r="P30" i="2" s="1"/>
  <c r="P31" i="2" s="1"/>
  <c r="P32" i="2" s="1"/>
  <c r="P33" i="2" s="1"/>
  <c r="P34" i="2" s="1"/>
  <c r="P35" i="2" s="1"/>
  <c r="P36" i="2" s="1"/>
  <c r="P37" i="2" s="1"/>
  <c r="P38" i="2" s="1"/>
  <c r="P39" i="2" s="1"/>
  <c r="P40" i="2" s="1"/>
  <c r="P41" i="2" s="1"/>
  <c r="P42" i="2" s="1"/>
  <c r="P43" i="2" s="1"/>
  <c r="P44" i="2" s="1"/>
  <c r="P45" i="2" s="1"/>
  <c r="P46" i="2" s="1"/>
  <c r="P47" i="2" s="1"/>
  <c r="P48" i="2" s="1"/>
  <c r="P49" i="2" s="1"/>
  <c r="P50" i="2" s="1"/>
  <c r="P51" i="2" s="1"/>
  <c r="L27" i="2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N27" i="2"/>
  <c r="N28" i="2" s="1"/>
  <c r="N29" i="2" s="1"/>
  <c r="N30" i="2" s="1"/>
  <c r="N31" i="2" s="1"/>
  <c r="N32" i="2" s="1"/>
  <c r="N33" i="2" s="1"/>
  <c r="N34" i="2" s="1"/>
  <c r="N35" i="2" s="1"/>
  <c r="N36" i="2" s="1"/>
  <c r="N37" i="2" s="1"/>
  <c r="N38" i="2" s="1"/>
  <c r="N39" i="2" s="1"/>
  <c r="N40" i="2" s="1"/>
  <c r="N41" i="2" s="1"/>
  <c r="N42" i="2" s="1"/>
  <c r="N43" i="2" s="1"/>
  <c r="N44" i="2" s="1"/>
  <c r="N45" i="2" s="1"/>
  <c r="N46" i="2" s="1"/>
  <c r="N47" i="2" s="1"/>
  <c r="N48" i="2" s="1"/>
  <c r="N49" i="2" s="1"/>
  <c r="N50" i="2" s="1"/>
  <c r="N51" i="2" s="1"/>
  <c r="M27" i="2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J12" i="2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I14" i="2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E30" i="1"/>
  <c r="E31" i="1"/>
  <c r="E32" i="1"/>
  <c r="E33" i="1"/>
  <c r="E34" i="1"/>
  <c r="E35" i="1"/>
  <c r="E36" i="1"/>
  <c r="P52" i="2" l="1"/>
  <c r="P53" i="2" s="1"/>
  <c r="P54" i="2" s="1"/>
  <c r="P55" i="2" s="1"/>
  <c r="P56" i="2" s="1"/>
  <c r="P57" i="2" s="1"/>
  <c r="P58" i="2" s="1"/>
  <c r="P59" i="2" s="1"/>
  <c r="P60" i="2" s="1"/>
  <c r="M52" i="2"/>
  <c r="M53" i="2" s="1"/>
  <c r="M54" i="2" s="1"/>
  <c r="M55" i="2" s="1"/>
  <c r="M56" i="2" s="1"/>
  <c r="M57" i="2" s="1"/>
  <c r="M58" i="2" s="1"/>
  <c r="M59" i="2" s="1"/>
  <c r="M60" i="2" s="1"/>
  <c r="N52" i="2"/>
  <c r="N53" i="2" s="1"/>
  <c r="N54" i="2" s="1"/>
  <c r="N55" i="2" s="1"/>
  <c r="N56" i="2" s="1"/>
  <c r="N57" i="2" s="1"/>
  <c r="N58" i="2" s="1"/>
  <c r="N59" i="2" s="1"/>
  <c r="N60" i="2" s="1"/>
  <c r="L52" i="2"/>
  <c r="L53" i="2" s="1"/>
  <c r="L54" i="2" s="1"/>
  <c r="L55" i="2" s="1"/>
  <c r="L56" i="2" s="1"/>
  <c r="L57" i="2" s="1"/>
  <c r="L58" i="2" s="1"/>
  <c r="L59" i="2" s="1"/>
  <c r="L60" i="2" s="1"/>
  <c r="E22" i="1"/>
  <c r="E20" i="1"/>
  <c r="P10" i="1"/>
  <c r="P11" i="1" s="1"/>
  <c r="P12" i="1" s="1"/>
  <c r="P13" i="1" s="1"/>
  <c r="P14" i="1" s="1"/>
  <c r="P15" i="1" s="1"/>
  <c r="P16" i="1" l="1"/>
  <c r="P17" i="1" s="1"/>
  <c r="I27" i="2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J27" i="2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G10" i="1"/>
  <c r="G11" i="1" s="1"/>
  <c r="G12" i="1" s="1"/>
  <c r="G13" i="1" s="1"/>
  <c r="G14" i="1" s="1"/>
  <c r="G15" i="1" s="1"/>
  <c r="G16" i="1" s="1"/>
  <c r="G17" i="1" s="1"/>
  <c r="G18" i="1" s="1"/>
  <c r="G19" i="1" s="1"/>
  <c r="J52" i="2" l="1"/>
  <c r="J53" i="2" s="1"/>
  <c r="J54" i="2" s="1"/>
  <c r="J55" i="2" s="1"/>
  <c r="J56" i="2" s="1"/>
  <c r="J57" i="2" s="1"/>
  <c r="J58" i="2" s="1"/>
  <c r="J59" i="2" s="1"/>
  <c r="J60" i="2" s="1"/>
  <c r="I52" i="2"/>
  <c r="I53" i="2" s="1"/>
  <c r="I54" i="2" s="1"/>
  <c r="I55" i="2" s="1"/>
  <c r="I56" i="2" s="1"/>
  <c r="I57" i="2" s="1"/>
  <c r="I58" i="2" s="1"/>
  <c r="I59" i="2" s="1"/>
  <c r="I60" i="2" s="1"/>
  <c r="P18" i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G20" i="1"/>
  <c r="G21" i="1" s="1"/>
  <c r="G22" i="1" s="1"/>
  <c r="G23" i="1" s="1"/>
  <c r="G24" i="1" s="1"/>
  <c r="G25" i="1" s="1"/>
  <c r="E29" i="1"/>
  <c r="E28" i="1"/>
  <c r="E27" i="1"/>
  <c r="E25" i="1"/>
  <c r="E24" i="1"/>
  <c r="E23" i="1"/>
  <c r="E21" i="1"/>
  <c r="E19" i="1"/>
  <c r="E18" i="1"/>
  <c r="E17" i="1"/>
  <c r="E15" i="1"/>
  <c r="E14" i="1"/>
  <c r="E13" i="1"/>
  <c r="E12" i="1"/>
  <c r="E11" i="1"/>
  <c r="O10" i="1"/>
  <c r="O11" i="1" s="1"/>
  <c r="O12" i="1" s="1"/>
  <c r="O13" i="1" s="1"/>
  <c r="O14" i="1" s="1"/>
  <c r="O15" i="1" s="1"/>
  <c r="N10" i="1"/>
  <c r="N11" i="1" s="1"/>
  <c r="N12" i="1" s="1"/>
  <c r="N13" i="1" s="1"/>
  <c r="N14" i="1" s="1"/>
  <c r="N15" i="1" s="1"/>
  <c r="M10" i="1"/>
  <c r="M11" i="1" s="1"/>
  <c r="M12" i="1" s="1"/>
  <c r="M13" i="1" s="1"/>
  <c r="M14" i="1" s="1"/>
  <c r="M15" i="1" s="1"/>
  <c r="L10" i="1"/>
  <c r="L11" i="1" s="1"/>
  <c r="L12" i="1" s="1"/>
  <c r="L13" i="1" s="1"/>
  <c r="L14" i="1" s="1"/>
  <c r="L15" i="1" s="1"/>
  <c r="K10" i="1"/>
  <c r="K11" i="1" s="1"/>
  <c r="K12" i="1" s="1"/>
  <c r="K13" i="1" s="1"/>
  <c r="K14" i="1" s="1"/>
  <c r="K15" i="1" s="1"/>
  <c r="J10" i="1"/>
  <c r="J11" i="1" s="1"/>
  <c r="J12" i="1" s="1"/>
  <c r="J13" i="1" s="1"/>
  <c r="J14" i="1" s="1"/>
  <c r="J15" i="1" s="1"/>
  <c r="I10" i="1"/>
  <c r="I11" i="1" s="1"/>
  <c r="I12" i="1" s="1"/>
  <c r="I13" i="1" s="1"/>
  <c r="I14" i="1" s="1"/>
  <c r="I15" i="1" s="1"/>
  <c r="E10" i="1"/>
  <c r="E9" i="1"/>
  <c r="K16" i="1" l="1"/>
  <c r="K17" i="1" s="1"/>
  <c r="I16" i="1"/>
  <c r="I17" i="1" s="1"/>
  <c r="M16" i="1"/>
  <c r="M17" i="1" s="1"/>
  <c r="J16" i="1"/>
  <c r="J17" i="1" s="1"/>
  <c r="N16" i="1"/>
  <c r="N17" i="1" s="1"/>
  <c r="O16" i="1"/>
  <c r="O17" i="1" s="1"/>
  <c r="L16" i="1"/>
  <c r="L17" i="1" s="1"/>
  <c r="G44" i="1"/>
  <c r="G45" i="1" s="1"/>
  <c r="G46" i="1" s="1"/>
  <c r="G47" i="1" s="1"/>
  <c r="G48" i="1" s="1"/>
  <c r="G50" i="1" s="1"/>
  <c r="G51" i="1" s="1"/>
  <c r="G52" i="1" s="1"/>
  <c r="G53" i="1" s="1"/>
  <c r="G54" i="1" s="1"/>
  <c r="G55" i="1" s="1"/>
  <c r="G56" i="1" s="1"/>
  <c r="G59" i="1" s="1"/>
  <c r="L18" i="1" l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O18" i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J18" i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M18" i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I18" i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N18" i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K18" i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M50" i="1" l="1"/>
  <c r="M51" i="1" s="1"/>
  <c r="M52" i="1" s="1"/>
  <c r="M53" i="1" s="1"/>
  <c r="M54" i="1" s="1"/>
  <c r="M55" i="1" s="1"/>
  <c r="M56" i="1" s="1"/>
  <c r="L50" i="1"/>
  <c r="L51" i="1" s="1"/>
  <c r="L52" i="1" s="1"/>
  <c r="L53" i="1" s="1"/>
  <c r="L54" i="1" s="1"/>
  <c r="L55" i="1" s="1"/>
  <c r="L56" i="1" s="1"/>
  <c r="I50" i="1"/>
  <c r="I51" i="1" s="1"/>
  <c r="I52" i="1" s="1"/>
  <c r="I53" i="1" s="1"/>
  <c r="I54" i="1" s="1"/>
  <c r="I55" i="1" s="1"/>
  <c r="I56" i="1" s="1"/>
  <c r="J50" i="1"/>
  <c r="J51" i="1" s="1"/>
  <c r="J52" i="1" s="1"/>
  <c r="J53" i="1" s="1"/>
  <c r="J54" i="1" s="1"/>
  <c r="J55" i="1" s="1"/>
  <c r="J56" i="1" s="1"/>
  <c r="K50" i="1"/>
  <c r="K51" i="1" s="1"/>
  <c r="K52" i="1" s="1"/>
  <c r="K53" i="1" s="1"/>
  <c r="K54" i="1" s="1"/>
  <c r="K55" i="1" s="1"/>
  <c r="K56" i="1" s="1"/>
  <c r="N50" i="1"/>
  <c r="N51" i="1" s="1"/>
  <c r="N52" i="1" s="1"/>
  <c r="N53" i="1" s="1"/>
  <c r="N54" i="1" s="1"/>
  <c r="N55" i="1" s="1"/>
  <c r="N56" i="1" s="1"/>
  <c r="K57" i="1" l="1"/>
  <c r="K58" i="1" s="1"/>
  <c r="K59" i="1" s="1"/>
  <c r="J57" i="1"/>
  <c r="J58" i="1" s="1"/>
  <c r="J59" i="1" s="1"/>
  <c r="I57" i="1"/>
  <c r="I58" i="1" s="1"/>
  <c r="I59" i="1" s="1"/>
  <c r="N57" i="1"/>
  <c r="N58" i="1" s="1"/>
  <c r="N59" i="1" s="1"/>
  <c r="L57" i="1"/>
  <c r="L58" i="1" s="1"/>
  <c r="L59" i="1" s="1"/>
  <c r="M57" i="1"/>
  <c r="M58" i="1" s="1"/>
  <c r="M59" i="1" s="1"/>
</calcChain>
</file>

<file path=xl/sharedStrings.xml><?xml version="1.0" encoding="utf-8"?>
<sst xmlns="http://schemas.openxmlformats.org/spreadsheetml/2006/main" count="347" uniqueCount="146">
  <si>
    <r>
      <rPr>
        <b/>
        <sz val="9"/>
        <rFont val="Tahoma"/>
        <family val="2"/>
      </rPr>
      <t>Linia użyteczności  publicznej</t>
    </r>
  </si>
  <si>
    <r>
      <rPr>
        <b/>
        <sz val="9"/>
        <rFont val="Tahoma"/>
        <family val="2"/>
      </rPr>
      <t>LINIA:</t>
    </r>
  </si>
  <si>
    <r>
      <rPr>
        <b/>
        <sz val="9"/>
        <rFont val="Tahoma"/>
        <family val="2"/>
      </rPr>
      <t>NUMER LINII</t>
    </r>
  </si>
  <si>
    <t>Oznaczenie kursu</t>
  </si>
  <si>
    <r>
      <rPr>
        <sz val="7"/>
        <rFont val="Tahoma"/>
        <family val="2"/>
      </rPr>
      <t>Kat. drogi</t>
    </r>
  </si>
  <si>
    <r>
      <rPr>
        <sz val="7"/>
        <rFont val="Tahoma"/>
        <family val="2"/>
      </rPr>
      <t>Pręd. Tech.</t>
    </r>
  </si>
  <si>
    <r>
      <rPr>
        <sz val="7"/>
        <rFont val="Tahoma"/>
        <family val="2"/>
      </rPr>
      <t>odległości między przyst.</t>
    </r>
  </si>
  <si>
    <r>
      <rPr>
        <sz val="7"/>
        <rFont val="Tahoma"/>
        <family val="2"/>
      </rPr>
      <t>km narast.</t>
    </r>
  </si>
  <si>
    <t>czas między przyst.</t>
  </si>
  <si>
    <r>
      <rPr>
        <sz val="7"/>
        <rFont val="Tahoma"/>
        <family val="2"/>
      </rPr>
      <t>Czas narast.</t>
    </r>
  </si>
  <si>
    <r>
      <rPr>
        <sz val="7"/>
        <rFont val="Tahoma"/>
        <family val="2"/>
      </rPr>
      <t>Rodzaj kursu</t>
    </r>
  </si>
  <si>
    <t>Zw</t>
  </si>
  <si>
    <r>
      <rPr>
        <sz val="7"/>
        <rFont val="Tahoma"/>
        <family val="2"/>
      </rPr>
      <t>Zw</t>
    </r>
  </si>
  <si>
    <r>
      <rPr>
        <sz val="8"/>
        <rFont val="Tahoma"/>
        <family val="2"/>
      </rPr>
      <t>0:00</t>
    </r>
  </si>
  <si>
    <r>
      <rPr>
        <sz val="7.5"/>
        <rFont val="Tahoma"/>
        <family val="2"/>
      </rPr>
      <t>Oznaczenia:</t>
    </r>
  </si>
  <si>
    <r>
      <rPr>
        <sz val="7.5"/>
        <rFont val="Tahoma"/>
        <family val="2"/>
      </rPr>
      <t>D - kursuje od poniedziałku do piątku oprócz świąt</t>
    </r>
  </si>
  <si>
    <r>
      <rPr>
        <sz val="7.5"/>
        <rFont val="Tahoma"/>
        <family val="2"/>
      </rPr>
      <t>Rodzaje kursów:</t>
    </r>
  </si>
  <si>
    <r>
      <rPr>
        <sz val="7.5"/>
        <rFont val="Tahoma"/>
        <family val="2"/>
      </rPr>
      <t>Zw - kurs zwykły</t>
    </r>
  </si>
  <si>
    <t>nr przystanku</t>
  </si>
  <si>
    <t>Dworce i przystanki</t>
  </si>
  <si>
    <t>Liczba autobusów niezbednych do codziennej realizacji przewozów : 3</t>
  </si>
  <si>
    <t>G</t>
  </si>
  <si>
    <t>W</t>
  </si>
  <si>
    <t>K</t>
  </si>
  <si>
    <t>P</t>
  </si>
  <si>
    <t xml:space="preserve">Osoba zarządzająca transportem: </t>
  </si>
  <si>
    <t xml:space="preserve">E - kursuje od poniedziałku do soboty oprócz świąt </t>
  </si>
  <si>
    <t>E</t>
  </si>
  <si>
    <t>Oznaczenie Operatora</t>
  </si>
  <si>
    <t>Dęba II</t>
  </si>
  <si>
    <t>Dęba I</t>
  </si>
  <si>
    <t>Inowłódz Plac Kaz. Wielkiego</t>
  </si>
  <si>
    <t>Inowłódz, Klasztorna 61</t>
  </si>
  <si>
    <t>Anielin Las</t>
  </si>
  <si>
    <t>Studzianna</t>
  </si>
  <si>
    <t>Poświętne</t>
  </si>
  <si>
    <t>Małoszyce</t>
  </si>
  <si>
    <t>Brudzewice Kolonia (Kaliszek)</t>
  </si>
  <si>
    <t>Brudzewice</t>
  </si>
  <si>
    <t>Ossa</t>
  </si>
  <si>
    <t>Domaszno pos. nr 142</t>
  </si>
  <si>
    <t>Domaszno pos, nr 99</t>
  </si>
  <si>
    <t>Domaszno pos nr 80</t>
  </si>
  <si>
    <t>Domaszno Szkoła Podstawowa</t>
  </si>
  <si>
    <t>Zakościele Remiza OSP</t>
  </si>
  <si>
    <t>Drzewica, ul. ST. Staszica</t>
  </si>
  <si>
    <t>Drzewica, D.A W. Sikorskiego 2a</t>
  </si>
  <si>
    <t>Mroczków Gościnny POM</t>
  </si>
  <si>
    <t>Bielowlce nż</t>
  </si>
  <si>
    <t>Dzielna</t>
  </si>
  <si>
    <t>Dzielna II</t>
  </si>
  <si>
    <t>Fryszerka</t>
  </si>
  <si>
    <t>Drzewica ul. Kilińskiego/skrzyż. Zakościele/</t>
  </si>
  <si>
    <t>w</t>
  </si>
  <si>
    <t>Opoczno - Inowłódz - Opoczno</t>
  </si>
  <si>
    <t>Dzielna I</t>
  </si>
  <si>
    <t>Bielowice nż</t>
  </si>
  <si>
    <t>Drzewica ul. Kilińskiego /skrzyż. Zakościele/</t>
  </si>
  <si>
    <t>Domaszno pos. nr 80</t>
  </si>
  <si>
    <t>Domaszno pos. nr 99</t>
  </si>
  <si>
    <t>Domaszno pos nr 142</t>
  </si>
  <si>
    <t>Małoszy ce</t>
  </si>
  <si>
    <t>6X</t>
  </si>
  <si>
    <t>D</t>
  </si>
  <si>
    <t>6X - kursuje w soboty oprócz swiat</t>
  </si>
  <si>
    <t>PKS w Opocznie Sp. z o. o.</t>
  </si>
  <si>
    <t>Kuraszków 5    26 - 307 Białaczów</t>
  </si>
  <si>
    <t>L.P.</t>
  </si>
  <si>
    <t xml:space="preserve">Kategoria drogi: P - droga powiatowa; W - droga wojewódzka; G-droga gminna, K - droga krajowa </t>
  </si>
  <si>
    <t>01</t>
  </si>
  <si>
    <t>Opoczno Biernackiego /WIS/</t>
  </si>
  <si>
    <t>Opoczno Biernackiego /Pływalnia/</t>
  </si>
  <si>
    <t xml:space="preserve">Opoczno Inowłodzka/ Rolna </t>
  </si>
  <si>
    <t>726/33</t>
  </si>
  <si>
    <t xml:space="preserve">Bukowiec Opoczyński </t>
  </si>
  <si>
    <t>726/35</t>
  </si>
  <si>
    <t>726/37</t>
  </si>
  <si>
    <t xml:space="preserve">Kolonia Liblszów </t>
  </si>
  <si>
    <t xml:space="preserve">Kruszewiec /posesja 55/ </t>
  </si>
  <si>
    <t xml:space="preserve">Kruszewiec /Remiza/ </t>
  </si>
  <si>
    <t>Buczek - staw</t>
  </si>
  <si>
    <t>Buczek - teren niezabudowany w lesie</t>
  </si>
  <si>
    <t>Dęborzeczka</t>
  </si>
  <si>
    <t xml:space="preserve"> 726/45</t>
  </si>
  <si>
    <t xml:space="preserve">Dęba wiadukt </t>
  </si>
  <si>
    <t>726/47</t>
  </si>
  <si>
    <t>kurs 811</t>
  </si>
  <si>
    <t>kurs 160</t>
  </si>
  <si>
    <t>kurs 813</t>
  </si>
  <si>
    <t>kurs 859</t>
  </si>
  <si>
    <t>kurs 815</t>
  </si>
  <si>
    <t>kurs 9</t>
  </si>
  <si>
    <t>kurs 161</t>
  </si>
  <si>
    <t xml:space="preserve">D </t>
  </si>
  <si>
    <t xml:space="preserve">Opoczno - Inowłódz - Poświętne - Opoczno </t>
  </si>
  <si>
    <t xml:space="preserve">Żardki </t>
  </si>
  <si>
    <t>728/02</t>
  </si>
  <si>
    <t xml:space="preserve">Drzewica ul. Kolejowa </t>
  </si>
  <si>
    <t>728/08</t>
  </si>
  <si>
    <t xml:space="preserve">Opoczno Kolberga </t>
  </si>
  <si>
    <t>713/01</t>
  </si>
  <si>
    <t xml:space="preserve">Opoczno Kolberga ZPW </t>
  </si>
  <si>
    <t>713/03</t>
  </si>
  <si>
    <t xml:space="preserve">Opoczno Generała Bończy (17 Stycznia)/ Błonie </t>
  </si>
  <si>
    <t>713/05</t>
  </si>
  <si>
    <t>726/31</t>
  </si>
  <si>
    <t>Opoczno Biernackiego /Sąd Rejonowy/</t>
  </si>
  <si>
    <t>02</t>
  </si>
  <si>
    <t xml:space="preserve">Opoczno Perzyriskiego </t>
  </si>
  <si>
    <t>Opoczno Biernackiego /MDK/</t>
  </si>
  <si>
    <r>
      <t xml:space="preserve">Opoczno Dworcowa /Dworzec/                            </t>
    </r>
    <r>
      <rPr>
        <sz val="10"/>
        <color theme="1"/>
        <rFont val="Arial"/>
        <family val="2"/>
        <charset val="238"/>
      </rPr>
      <t>p</t>
    </r>
  </si>
  <si>
    <t xml:space="preserve">Opoczno Dworcowa /Dworzec/                                   o                     </t>
  </si>
  <si>
    <t xml:space="preserve">                       Kategoria drogi: P - droga powiatowa; W - droga wojewódzka; G-droga gminna, K - droga krajowa </t>
  </si>
  <si>
    <t>kurs 812</t>
  </si>
  <si>
    <t>kurs 8</t>
  </si>
  <si>
    <t>kurs 814</t>
  </si>
  <si>
    <t>kurs 10</t>
  </si>
  <si>
    <t>kurs 816</t>
  </si>
  <si>
    <t>kurs 818</t>
  </si>
  <si>
    <t>kurs 860</t>
  </si>
  <si>
    <t>726/44</t>
  </si>
  <si>
    <t>713/12</t>
  </si>
  <si>
    <t>713/14</t>
  </si>
  <si>
    <t>713/16</t>
  </si>
  <si>
    <t>728/07</t>
  </si>
  <si>
    <t>728/09</t>
  </si>
  <si>
    <t>728/11</t>
  </si>
  <si>
    <t>Opoczno Dworcowa /Dworzec/                                      o</t>
  </si>
  <si>
    <t xml:space="preserve">Opoczno Biernackiego /WIS/ </t>
  </si>
  <si>
    <t xml:space="preserve">Opoczno Generała Boriczy (17 stycznia)/ Wałowa </t>
  </si>
  <si>
    <t xml:space="preserve">Opoczno Perzyńskiego </t>
  </si>
  <si>
    <t xml:space="preserve">Zakościele </t>
  </si>
  <si>
    <t>726/26</t>
  </si>
  <si>
    <t xml:space="preserve">Buczek - Staw </t>
  </si>
  <si>
    <t>726/36</t>
  </si>
  <si>
    <t>726/38</t>
  </si>
  <si>
    <t>726/42</t>
  </si>
  <si>
    <t xml:space="preserve">Opoczno Inowłodzka/ Świerkowa </t>
  </si>
  <si>
    <t xml:space="preserve">Opoczno Biernackiego /Sąd Rejonowy / </t>
  </si>
  <si>
    <t>Opoczno Dworcowa /Dworzec/                                   p</t>
  </si>
  <si>
    <t>Jelnia II</t>
  </si>
  <si>
    <t>Jelnia I</t>
  </si>
  <si>
    <t>Krzczonów</t>
  </si>
  <si>
    <t>Wólka Karwicka /posesja 1/</t>
  </si>
  <si>
    <t>Wólka Karwicka Kolonia /posesja 9/</t>
  </si>
  <si>
    <t xml:space="preserve">Kruszewiec /posesja 33/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</si>
</sst>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0.0"/>
  </numFmts>
  <fonts count="22" x14ac:knownFonts="1">
    <font>
      <sz val="11"/>
      <color theme="1"/>
      <name val="Calibri"/>
      <family val="2"/>
      <scheme val="minor"/>
    </font>
    <font>
      <b/>
      <sz val="9"/>
      <name val="Tahoma"/>
      <family val="2"/>
      <charset val="238"/>
    </font>
    <font>
      <b/>
      <sz val="9"/>
      <name val="Tahoma"/>
      <family val="2"/>
    </font>
    <font>
      <b/>
      <sz val="10"/>
      <color rgb="FF000000"/>
      <name val="Tahoma"/>
      <family val="2"/>
      <charset val="238"/>
    </font>
    <font>
      <sz val="7"/>
      <name val="Tahoma"/>
      <family val="2"/>
    </font>
    <font>
      <sz val="7"/>
      <name val="Tahoma"/>
      <family val="2"/>
      <charset val="238"/>
    </font>
    <font>
      <sz val="8"/>
      <name val="Tahoma"/>
      <family val="2"/>
      <charset val="238"/>
    </font>
    <font>
      <sz val="8"/>
      <name val="Tahoma"/>
      <family val="2"/>
    </font>
    <font>
      <sz val="8"/>
      <color rgb="FF000000"/>
      <name val="Times New Roman"/>
      <family val="1"/>
      <charset val="238"/>
    </font>
    <font>
      <sz val="7.5"/>
      <name val="Tahoma"/>
      <family val="2"/>
      <charset val="238"/>
    </font>
    <font>
      <sz val="8"/>
      <color rgb="FF000000"/>
      <name val="Tahoma"/>
      <family val="2"/>
    </font>
    <font>
      <sz val="7.5"/>
      <name val="Tahoma"/>
      <family val="2"/>
    </font>
    <font>
      <sz val="10"/>
      <name val="Arial"/>
      <family val="2"/>
      <charset val="238"/>
    </font>
    <font>
      <sz val="9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7.5"/>
      <color theme="1"/>
      <name val="Tahoma"/>
      <family val="2"/>
      <charset val="238"/>
    </font>
    <font>
      <sz val="1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left" wrapText="1"/>
    </xf>
    <xf numFmtId="164" fontId="0" fillId="0" borderId="0" xfId="0" applyNumberFormat="1" applyFill="1" applyBorder="1" applyAlignment="1">
      <alignment horizontal="center" vertical="top" wrapText="1"/>
    </xf>
    <xf numFmtId="164" fontId="0" fillId="0" borderId="0" xfId="0" applyNumberForma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 vertical="top" shrinkToFi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 vertical="top" shrinkToFit="1"/>
    </xf>
    <xf numFmtId="164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right" vertical="top" wrapText="1" indent="1"/>
    </xf>
    <xf numFmtId="20" fontId="6" fillId="0" borderId="1" xfId="0" applyNumberFormat="1" applyFont="1" applyFill="1" applyBorder="1" applyAlignment="1">
      <alignment horizontal="center" vertical="top" wrapText="1"/>
    </xf>
    <xf numFmtId="164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165" fontId="9" fillId="0" borderId="8" xfId="0" applyNumberFormat="1" applyFont="1" applyFill="1" applyBorder="1" applyAlignment="1">
      <alignment horizontal="center"/>
    </xf>
    <xf numFmtId="165" fontId="10" fillId="0" borderId="9" xfId="0" applyNumberFormat="1" applyFont="1" applyFill="1" applyBorder="1" applyAlignment="1">
      <alignment horizontal="center" vertical="top" shrinkToFit="1"/>
    </xf>
    <xf numFmtId="165" fontId="14" fillId="2" borderId="7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top"/>
    </xf>
    <xf numFmtId="49" fontId="14" fillId="0" borderId="5" xfId="0" applyNumberFormat="1" applyFont="1" applyFill="1" applyBorder="1" applyAlignment="1">
      <alignment horizontal="center" vertical="top"/>
    </xf>
    <xf numFmtId="0" fontId="14" fillId="0" borderId="5" xfId="0" applyNumberFormat="1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top"/>
    </xf>
    <xf numFmtId="49" fontId="14" fillId="0" borderId="5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top" wrapText="1"/>
    </xf>
    <xf numFmtId="164" fontId="6" fillId="0" borderId="14" xfId="0" applyNumberFormat="1" applyFont="1" applyFill="1" applyBorder="1" applyAlignment="1">
      <alignment horizontal="center" vertical="top" wrapText="1"/>
    </xf>
    <xf numFmtId="164" fontId="6" fillId="2" borderId="16" xfId="0" applyNumberFormat="1" applyFont="1" applyFill="1" applyBorder="1" applyAlignment="1">
      <alignment horizontal="center" vertical="top" wrapText="1"/>
    </xf>
    <xf numFmtId="49" fontId="14" fillId="2" borderId="11" xfId="0" applyNumberFormat="1" applyFont="1" applyFill="1" applyBorder="1" applyAlignment="1">
      <alignment horizontal="center" vertical="top"/>
    </xf>
    <xf numFmtId="0" fontId="14" fillId="2" borderId="11" xfId="0" applyNumberFormat="1" applyFont="1" applyFill="1" applyBorder="1" applyAlignment="1">
      <alignment horizontal="center" vertical="center"/>
    </xf>
    <xf numFmtId="165" fontId="9" fillId="2" borderId="11" xfId="0" applyNumberFormat="1" applyFont="1" applyFill="1" applyBorder="1" applyAlignment="1">
      <alignment horizontal="center"/>
    </xf>
    <xf numFmtId="165" fontId="10" fillId="2" borderId="11" xfId="0" applyNumberFormat="1" applyFont="1" applyFill="1" applyBorder="1" applyAlignment="1">
      <alignment horizontal="center" vertical="top" shrinkToFit="1"/>
    </xf>
    <xf numFmtId="164" fontId="6" fillId="2" borderId="11" xfId="0" applyNumberFormat="1" applyFont="1" applyFill="1" applyBorder="1" applyAlignment="1">
      <alignment horizontal="center" vertical="top" wrapText="1"/>
    </xf>
    <xf numFmtId="164" fontId="6" fillId="2" borderId="11" xfId="0" applyNumberFormat="1" applyFont="1" applyFill="1" applyBorder="1" applyAlignment="1">
      <alignment horizontal="right" vertical="top" wrapText="1" indent="1"/>
    </xf>
    <xf numFmtId="20" fontId="6" fillId="2" borderId="11" xfId="0" applyNumberFormat="1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center" vertical="top"/>
    </xf>
    <xf numFmtId="0" fontId="14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center" vertical="top" shrinkToFit="1"/>
    </xf>
    <xf numFmtId="164" fontId="6" fillId="2" borderId="1" xfId="0" applyNumberFormat="1" applyFont="1" applyFill="1" applyBorder="1" applyAlignment="1">
      <alignment horizontal="right" vertical="top" wrapText="1" indent="1"/>
    </xf>
    <xf numFmtId="20" fontId="6" fillId="2" borderId="1" xfId="0" applyNumberFormat="1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 wrapText="1"/>
    </xf>
    <xf numFmtId="0" fontId="14" fillId="2" borderId="16" xfId="0" applyNumberFormat="1" applyFont="1" applyFill="1" applyBorder="1" applyAlignment="1">
      <alignment horizontal="center" vertical="center"/>
    </xf>
    <xf numFmtId="165" fontId="9" fillId="2" borderId="16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20" fontId="6" fillId="0" borderId="14" xfId="0" applyNumberFormat="1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14" fillId="0" borderId="23" xfId="0" applyNumberFormat="1" applyFont="1" applyFill="1" applyBorder="1" applyAlignment="1">
      <alignment horizontal="center" vertical="center"/>
    </xf>
    <xf numFmtId="165" fontId="9" fillId="0" borderId="24" xfId="0" applyNumberFormat="1" applyFont="1" applyFill="1" applyBorder="1" applyAlignment="1">
      <alignment horizontal="center"/>
    </xf>
    <xf numFmtId="165" fontId="16" fillId="0" borderId="22" xfId="0" applyNumberFormat="1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center" vertical="top" wrapText="1"/>
    </xf>
    <xf numFmtId="164" fontId="6" fillId="2" borderId="22" xfId="0" applyNumberFormat="1" applyFont="1" applyFill="1" applyBorder="1" applyAlignment="1">
      <alignment horizontal="center" vertical="top" wrapText="1"/>
    </xf>
    <xf numFmtId="0" fontId="17" fillId="0" borderId="20" xfId="0" applyFont="1" applyBorder="1" applyAlignment="1">
      <alignment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49" fontId="6" fillId="2" borderId="22" xfId="0" applyNumberFormat="1" applyFont="1" applyFill="1" applyBorder="1" applyAlignment="1">
      <alignment horizontal="center" vertical="center" wrapText="1"/>
    </xf>
    <xf numFmtId="0" fontId="14" fillId="2" borderId="22" xfId="0" applyNumberFormat="1" applyFont="1" applyFill="1" applyBorder="1" applyAlignment="1">
      <alignment horizontal="center" vertical="center"/>
    </xf>
    <xf numFmtId="165" fontId="9" fillId="2" borderId="22" xfId="0" applyNumberFormat="1" applyFont="1" applyFill="1" applyBorder="1" applyAlignment="1">
      <alignment horizontal="center"/>
    </xf>
    <xf numFmtId="0" fontId="18" fillId="2" borderId="13" xfId="0" applyFont="1" applyFill="1" applyBorder="1" applyAlignment="1">
      <alignment horizontal="left" vertical="center" wrapText="1"/>
    </xf>
    <xf numFmtId="0" fontId="18" fillId="2" borderId="21" xfId="0" applyFont="1" applyFill="1" applyBorder="1" applyAlignment="1">
      <alignment horizontal="left" vertical="center" wrapText="1"/>
    </xf>
    <xf numFmtId="0" fontId="18" fillId="2" borderId="15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20" fontId="6" fillId="2" borderId="3" xfId="0" applyNumberFormat="1" applyFont="1" applyFill="1" applyBorder="1" applyAlignment="1">
      <alignment horizontal="center" vertical="top" wrapText="1"/>
    </xf>
    <xf numFmtId="20" fontId="6" fillId="2" borderId="8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20" xfId="0" applyBorder="1"/>
    <xf numFmtId="0" fontId="0" fillId="0" borderId="26" xfId="0" applyBorder="1"/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2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12" fillId="0" borderId="29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30" xfId="0" applyBorder="1"/>
    <xf numFmtId="0" fontId="18" fillId="0" borderId="31" xfId="0" applyFont="1" applyBorder="1" applyAlignment="1">
      <alignment horizontal="center"/>
    </xf>
    <xf numFmtId="0" fontId="18" fillId="0" borderId="3" xfId="0" applyFont="1" applyBorder="1"/>
    <xf numFmtId="0" fontId="18" fillId="0" borderId="27" xfId="0" applyFont="1" applyBorder="1" applyAlignment="1">
      <alignment horizontal="center"/>
    </xf>
    <xf numFmtId="0" fontId="18" fillId="2" borderId="28" xfId="0" applyFont="1" applyFill="1" applyBorder="1" applyAlignment="1">
      <alignment vertical="center" wrapText="1"/>
    </xf>
    <xf numFmtId="0" fontId="18" fillId="2" borderId="9" xfId="0" applyFont="1" applyFill="1" applyBorder="1" applyAlignment="1">
      <alignment vertical="center" wrapText="1"/>
    </xf>
    <xf numFmtId="0" fontId="18" fillId="2" borderId="9" xfId="0" applyFont="1" applyFill="1" applyBorder="1" applyAlignment="1">
      <alignment horizontal="left" vertical="center" wrapText="1"/>
    </xf>
    <xf numFmtId="0" fontId="18" fillId="0" borderId="32" xfId="0" applyFont="1" applyBorder="1" applyAlignment="1">
      <alignment horizontal="center"/>
    </xf>
    <xf numFmtId="0" fontId="21" fillId="0" borderId="0" xfId="0" applyFont="1" applyFill="1" applyBorder="1" applyAlignment="1">
      <alignment horizontal="left" vertical="top" wrapText="1"/>
    </xf>
    <xf numFmtId="0" fontId="17" fillId="0" borderId="27" xfId="0" applyFont="1" applyBorder="1" applyAlignment="1">
      <alignment vertical="center" wrapText="1"/>
    </xf>
    <xf numFmtId="0" fontId="18" fillId="0" borderId="27" xfId="0" applyFont="1" applyBorder="1" applyAlignment="1">
      <alignment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right" vertical="top" wrapText="1" indent="1"/>
    </xf>
    <xf numFmtId="0" fontId="0" fillId="0" borderId="20" xfId="0" applyBorder="1" applyAlignment="1">
      <alignment horizontal="center"/>
    </xf>
    <xf numFmtId="165" fontId="10" fillId="0" borderId="33" xfId="0" applyNumberFormat="1" applyFont="1" applyFill="1" applyBorder="1" applyAlignment="1">
      <alignment horizontal="center" vertical="top" shrinkToFit="1"/>
    </xf>
    <xf numFmtId="0" fontId="0" fillId="0" borderId="34" xfId="0" applyBorder="1" applyAlignment="1">
      <alignment horizontal="center"/>
    </xf>
    <xf numFmtId="0" fontId="11" fillId="0" borderId="34" xfId="0" applyFont="1" applyFill="1" applyBorder="1" applyAlignment="1">
      <alignment horizontal="left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0" fontId="14" fillId="0" borderId="34" xfId="0" applyNumberFormat="1" applyFont="1" applyFill="1" applyBorder="1" applyAlignment="1">
      <alignment horizontal="center" vertical="center"/>
    </xf>
    <xf numFmtId="165" fontId="9" fillId="0" borderId="34" xfId="0" applyNumberFormat="1" applyFont="1" applyFill="1" applyBorder="1" applyAlignment="1">
      <alignment horizontal="center"/>
    </xf>
    <xf numFmtId="165" fontId="16" fillId="0" borderId="34" xfId="0" applyNumberFormat="1" applyFont="1" applyFill="1" applyBorder="1" applyAlignment="1">
      <alignment horizontal="center" vertical="center"/>
    </xf>
    <xf numFmtId="165" fontId="10" fillId="0" borderId="34" xfId="0" applyNumberFormat="1" applyFont="1" applyFill="1" applyBorder="1" applyAlignment="1">
      <alignment horizontal="center" vertical="top" shrinkToFit="1"/>
    </xf>
    <xf numFmtId="164" fontId="6" fillId="0" borderId="34" xfId="0" applyNumberFormat="1" applyFont="1" applyFill="1" applyBorder="1" applyAlignment="1">
      <alignment horizontal="center" vertical="top" wrapText="1"/>
    </xf>
    <xf numFmtId="164" fontId="6" fillId="0" borderId="34" xfId="0" applyNumberFormat="1" applyFont="1" applyFill="1" applyBorder="1" applyAlignment="1">
      <alignment horizontal="right" vertical="top" wrapText="1" indent="1"/>
    </xf>
    <xf numFmtId="164" fontId="6" fillId="2" borderId="34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center" vertical="top" wrapText="1"/>
    </xf>
    <xf numFmtId="0" fontId="14" fillId="2" borderId="30" xfId="0" applyNumberFormat="1" applyFont="1" applyFill="1" applyBorder="1" applyAlignment="1">
      <alignment horizontal="center" vertical="center"/>
    </xf>
    <xf numFmtId="165" fontId="9" fillId="2" borderId="30" xfId="0" applyNumberFormat="1" applyFont="1" applyFill="1" applyBorder="1" applyAlignment="1">
      <alignment horizontal="center"/>
    </xf>
    <xf numFmtId="0" fontId="19" fillId="2" borderId="30" xfId="0" applyFont="1" applyFill="1" applyBorder="1" applyAlignment="1">
      <alignment horizontal="center" vertical="center" wrapText="1"/>
    </xf>
    <xf numFmtId="164" fontId="6" fillId="2" borderId="30" xfId="0" applyNumberFormat="1" applyFont="1" applyFill="1" applyBorder="1" applyAlignment="1">
      <alignment horizontal="center" vertical="top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vertical="center" wrapText="1"/>
    </xf>
    <xf numFmtId="49" fontId="14" fillId="2" borderId="5" xfId="0" applyNumberFormat="1" applyFont="1" applyFill="1" applyBorder="1" applyAlignment="1">
      <alignment horizontal="center" vertical="top"/>
    </xf>
    <xf numFmtId="0" fontId="13" fillId="2" borderId="5" xfId="0" applyNumberFormat="1" applyFont="1" applyFill="1" applyBorder="1" applyAlignment="1">
      <alignment horizontal="center" vertical="center"/>
    </xf>
    <xf numFmtId="165" fontId="9" fillId="2" borderId="8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 indent="2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 vertical="top" shrinkToFi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49" fontId="0" fillId="0" borderId="18" xfId="0" applyNumberForma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topLeftCell="A34" zoomScaleNormal="100" workbookViewId="0">
      <selection activeCell="P49" sqref="P49"/>
    </sheetView>
  </sheetViews>
  <sheetFormatPr defaultRowHeight="15" x14ac:dyDescent="0.25"/>
  <cols>
    <col min="2" max="2" width="50.7109375" customWidth="1"/>
    <col min="3" max="3" width="8.7109375" style="28" customWidth="1"/>
  </cols>
  <sheetData>
    <row r="1" spans="1:16" x14ac:dyDescent="0.25">
      <c r="B1" s="23" t="s">
        <v>28</v>
      </c>
      <c r="C1" s="24"/>
      <c r="D1" s="2"/>
      <c r="E1" s="2"/>
      <c r="F1" s="3"/>
      <c r="G1" s="3"/>
      <c r="H1" s="4"/>
      <c r="I1" s="5"/>
      <c r="J1" s="2"/>
      <c r="K1" s="3"/>
      <c r="L1" s="2"/>
      <c r="M1" s="3"/>
      <c r="N1" s="2"/>
      <c r="O1" s="2"/>
      <c r="P1" s="2"/>
    </row>
    <row r="2" spans="1:16" x14ac:dyDescent="0.25">
      <c r="B2" s="23" t="s">
        <v>65</v>
      </c>
      <c r="C2" s="24"/>
      <c r="D2" s="153" t="s">
        <v>0</v>
      </c>
      <c r="E2" s="153"/>
      <c r="F2" s="153"/>
      <c r="G2" s="153"/>
      <c r="H2" s="153"/>
      <c r="I2" s="5"/>
      <c r="J2" s="2"/>
      <c r="K2" s="3"/>
      <c r="L2" s="2"/>
      <c r="M2" s="3"/>
      <c r="N2" s="2"/>
      <c r="O2" s="2"/>
      <c r="P2" s="2"/>
    </row>
    <row r="3" spans="1:16" x14ac:dyDescent="0.25">
      <c r="B3" s="23" t="s">
        <v>66</v>
      </c>
      <c r="C3" s="24"/>
      <c r="D3" s="154" t="s">
        <v>1</v>
      </c>
      <c r="E3" s="154"/>
      <c r="F3" s="155" t="s">
        <v>94</v>
      </c>
      <c r="G3" s="156"/>
      <c r="H3" s="156"/>
      <c r="I3" s="156"/>
      <c r="J3" s="156"/>
      <c r="K3" s="156"/>
      <c r="L3" s="2"/>
      <c r="M3" s="3"/>
      <c r="N3" s="2"/>
      <c r="O3" s="2"/>
      <c r="P3" s="2"/>
    </row>
    <row r="4" spans="1:16" x14ac:dyDescent="0.25">
      <c r="B4" s="1"/>
      <c r="C4" s="25"/>
      <c r="D4" s="156" t="s">
        <v>2</v>
      </c>
      <c r="E4" s="156"/>
      <c r="F4" s="157">
        <v>3</v>
      </c>
      <c r="G4" s="157"/>
      <c r="H4" s="6"/>
      <c r="I4" s="7"/>
      <c r="J4" s="8"/>
      <c r="K4" s="9"/>
      <c r="L4" s="8"/>
      <c r="M4" s="9"/>
      <c r="N4" s="8"/>
      <c r="O4" s="8"/>
      <c r="P4" s="30"/>
    </row>
    <row r="5" spans="1:16" ht="15.75" thickBot="1" x14ac:dyDescent="0.3">
      <c r="B5" s="1"/>
      <c r="C5" s="25"/>
      <c r="D5" s="1"/>
      <c r="E5" s="1"/>
      <c r="F5" s="10"/>
      <c r="G5" s="10"/>
      <c r="H5" s="6"/>
      <c r="I5" s="7"/>
      <c r="J5" s="8"/>
      <c r="K5" s="9"/>
      <c r="L5" s="8"/>
      <c r="M5" s="9"/>
      <c r="N5" s="8"/>
      <c r="O5" s="8"/>
      <c r="P5" s="30"/>
    </row>
    <row r="6" spans="1:16" ht="15" customHeight="1" x14ac:dyDescent="0.25">
      <c r="A6" s="105"/>
      <c r="B6" s="70" t="s">
        <v>3</v>
      </c>
      <c r="C6" s="162" t="s">
        <v>18</v>
      </c>
      <c r="D6" s="158" t="s">
        <v>4</v>
      </c>
      <c r="E6" s="158" t="s">
        <v>5</v>
      </c>
      <c r="F6" s="158" t="s">
        <v>6</v>
      </c>
      <c r="G6" s="158" t="s">
        <v>7</v>
      </c>
      <c r="H6" s="160" t="s">
        <v>8</v>
      </c>
      <c r="I6" s="160" t="s">
        <v>9</v>
      </c>
      <c r="J6" s="71" t="s">
        <v>27</v>
      </c>
      <c r="K6" s="71" t="s">
        <v>93</v>
      </c>
      <c r="L6" s="72" t="s">
        <v>27</v>
      </c>
      <c r="M6" s="72" t="s">
        <v>27</v>
      </c>
      <c r="N6" s="72" t="s">
        <v>27</v>
      </c>
      <c r="O6" s="71" t="s">
        <v>63</v>
      </c>
      <c r="P6" s="73" t="s">
        <v>63</v>
      </c>
    </row>
    <row r="7" spans="1:16" ht="15" customHeight="1" x14ac:dyDescent="0.25">
      <c r="A7" s="107" t="s">
        <v>67</v>
      </c>
      <c r="B7" s="74" t="s">
        <v>10</v>
      </c>
      <c r="C7" s="163"/>
      <c r="D7" s="159"/>
      <c r="E7" s="159"/>
      <c r="F7" s="159"/>
      <c r="G7" s="159"/>
      <c r="H7" s="161"/>
      <c r="I7" s="161"/>
      <c r="J7" s="11" t="s">
        <v>11</v>
      </c>
      <c r="K7" s="11" t="s">
        <v>11</v>
      </c>
      <c r="L7" s="11" t="s">
        <v>12</v>
      </c>
      <c r="M7" s="11" t="s">
        <v>11</v>
      </c>
      <c r="N7" s="11" t="s">
        <v>11</v>
      </c>
      <c r="O7" s="11" t="s">
        <v>11</v>
      </c>
      <c r="P7" s="75" t="s">
        <v>11</v>
      </c>
    </row>
    <row r="8" spans="1:16" ht="15" customHeight="1" thickBot="1" x14ac:dyDescent="0.3">
      <c r="A8" s="106"/>
      <c r="B8" s="76" t="s">
        <v>19</v>
      </c>
      <c r="C8" s="164"/>
      <c r="D8" s="159"/>
      <c r="E8" s="159"/>
      <c r="F8" s="159"/>
      <c r="G8" s="159"/>
      <c r="H8" s="161"/>
      <c r="I8" s="161"/>
      <c r="J8" s="12" t="s">
        <v>86</v>
      </c>
      <c r="K8" s="12" t="s">
        <v>87</v>
      </c>
      <c r="L8" s="12" t="s">
        <v>88</v>
      </c>
      <c r="M8" s="12" t="s">
        <v>89</v>
      </c>
      <c r="N8" s="12" t="s">
        <v>90</v>
      </c>
      <c r="O8" s="12" t="s">
        <v>91</v>
      </c>
      <c r="P8" s="12" t="s">
        <v>92</v>
      </c>
    </row>
    <row r="9" spans="1:16" ht="20.100000000000001" customHeight="1" thickBot="1" x14ac:dyDescent="0.3">
      <c r="A9" s="108">
        <v>1</v>
      </c>
      <c r="B9" s="122" t="s">
        <v>111</v>
      </c>
      <c r="C9" s="42" t="s">
        <v>107</v>
      </c>
      <c r="D9" s="45" t="s">
        <v>21</v>
      </c>
      <c r="E9" s="13" t="str">
        <f t="shared" ref="E9" si="0">IF(F9&gt;0.9,F9/H9/24,"-")</f>
        <v>-</v>
      </c>
      <c r="F9" s="14">
        <v>0</v>
      </c>
      <c r="G9" s="14">
        <v>0</v>
      </c>
      <c r="H9" s="15" t="s">
        <v>13</v>
      </c>
      <c r="I9" s="16" t="s">
        <v>13</v>
      </c>
      <c r="J9" s="17">
        <v>0.24305555555555555</v>
      </c>
      <c r="K9" s="17">
        <v>0.27083333333333331</v>
      </c>
      <c r="L9" s="17">
        <v>0.3263888888888889</v>
      </c>
      <c r="M9" s="17">
        <v>0.50694444444444442</v>
      </c>
      <c r="N9" s="17">
        <v>0.59027777777777779</v>
      </c>
      <c r="O9" s="17">
        <v>0.67361111111111116</v>
      </c>
      <c r="P9" s="77">
        <v>0.73611111111111116</v>
      </c>
    </row>
    <row r="10" spans="1:16" ht="15" customHeight="1" thickBot="1" x14ac:dyDescent="0.3">
      <c r="A10" s="108">
        <f>SUM(A9+1)</f>
        <v>2</v>
      </c>
      <c r="B10" s="123" t="s">
        <v>70</v>
      </c>
      <c r="C10" s="43" t="s">
        <v>69</v>
      </c>
      <c r="D10" s="46" t="s">
        <v>21</v>
      </c>
      <c r="E10" s="13" t="str">
        <f>IF(F10&gt;2.9,F10/H10/24,"-")</f>
        <v>-</v>
      </c>
      <c r="F10" s="38">
        <v>0.7</v>
      </c>
      <c r="G10" s="14">
        <f>G9+F10</f>
        <v>0.7</v>
      </c>
      <c r="H10" s="15">
        <v>1.3888888888888889E-3</v>
      </c>
      <c r="I10" s="16">
        <f>H10+I9</f>
        <v>1.3888888888888889E-3</v>
      </c>
      <c r="J10" s="15">
        <f t="shared" ref="J10:J36" si="1">J9+H10</f>
        <v>0.24444444444444444</v>
      </c>
      <c r="K10" s="15">
        <f t="shared" ref="K10:K36" si="2">K9+H10</f>
        <v>0.2722222222222222</v>
      </c>
      <c r="L10" s="15">
        <f t="shared" ref="L10:L36" si="3">L9+H10</f>
        <v>0.32777777777777778</v>
      </c>
      <c r="M10" s="15">
        <f t="shared" ref="M10:M36" si="4">M9+H10</f>
        <v>0.5083333333333333</v>
      </c>
      <c r="N10" s="15">
        <f t="shared" ref="N10:N36" si="5">N9+H10</f>
        <v>0.59166666666666667</v>
      </c>
      <c r="O10" s="15">
        <f t="shared" ref="O10:O20" si="6">O9+H10</f>
        <v>0.67500000000000004</v>
      </c>
      <c r="P10" s="50">
        <f>SUM(P9+H10)</f>
        <v>0.73750000000000004</v>
      </c>
    </row>
    <row r="11" spans="1:16" ht="15" customHeight="1" thickBot="1" x14ac:dyDescent="0.3">
      <c r="A11" s="108">
        <f t="shared" ref="A11:A59" si="7">SUM(A10+1)</f>
        <v>3</v>
      </c>
      <c r="B11" s="123" t="s">
        <v>71</v>
      </c>
      <c r="C11" s="43" t="s">
        <v>69</v>
      </c>
      <c r="D11" s="46" t="s">
        <v>21</v>
      </c>
      <c r="E11" s="36" t="str">
        <f t="shared" ref="E11:E59" si="8">IF(F11&gt;2.9,F11/H11/24,"-")</f>
        <v>-</v>
      </c>
      <c r="F11" s="39">
        <v>0.6</v>
      </c>
      <c r="G11" s="37">
        <f t="shared" ref="G11:G59" si="9">G10+F11</f>
        <v>1.2999999999999998</v>
      </c>
      <c r="H11" s="15">
        <v>6.9444444444444447E-4</v>
      </c>
      <c r="I11" s="16">
        <f t="shared" ref="I11:I59" si="10">H11+I10</f>
        <v>2.0833333333333333E-3</v>
      </c>
      <c r="J11" s="15">
        <f t="shared" si="1"/>
        <v>0.24513888888888888</v>
      </c>
      <c r="K11" s="15">
        <f t="shared" si="2"/>
        <v>0.27291666666666664</v>
      </c>
      <c r="L11" s="15">
        <f t="shared" si="3"/>
        <v>0.32847222222222222</v>
      </c>
      <c r="M11" s="15">
        <f t="shared" si="4"/>
        <v>0.50902777777777775</v>
      </c>
      <c r="N11" s="15">
        <f t="shared" si="5"/>
        <v>0.59236111111111112</v>
      </c>
      <c r="O11" s="15">
        <f t="shared" si="6"/>
        <v>0.67569444444444449</v>
      </c>
      <c r="P11" s="50">
        <f t="shared" ref="P11:P36" si="11">SUM(P10+H11)</f>
        <v>0.73819444444444449</v>
      </c>
    </row>
    <row r="12" spans="1:16" ht="15" customHeight="1" thickBot="1" x14ac:dyDescent="0.3">
      <c r="A12" s="108">
        <f t="shared" si="7"/>
        <v>4</v>
      </c>
      <c r="B12" s="123" t="s">
        <v>72</v>
      </c>
      <c r="C12" s="43" t="s">
        <v>73</v>
      </c>
      <c r="D12" s="46" t="s">
        <v>22</v>
      </c>
      <c r="E12" s="36" t="str">
        <f t="shared" si="8"/>
        <v>-</v>
      </c>
      <c r="F12" s="39">
        <v>1.4</v>
      </c>
      <c r="G12" s="37">
        <f t="shared" si="9"/>
        <v>2.6999999999999997</v>
      </c>
      <c r="H12" s="15">
        <v>1.3888888888888889E-3</v>
      </c>
      <c r="I12" s="16">
        <f t="shared" si="10"/>
        <v>3.472222222222222E-3</v>
      </c>
      <c r="J12" s="15">
        <f t="shared" si="1"/>
        <v>0.24652777777777776</v>
      </c>
      <c r="K12" s="15">
        <f t="shared" si="2"/>
        <v>0.27430555555555552</v>
      </c>
      <c r="L12" s="15">
        <f t="shared" si="3"/>
        <v>0.3298611111111111</v>
      </c>
      <c r="M12" s="15">
        <f t="shared" si="4"/>
        <v>0.51041666666666663</v>
      </c>
      <c r="N12" s="15">
        <f t="shared" si="5"/>
        <v>0.59375</v>
      </c>
      <c r="O12" s="15">
        <f t="shared" si="6"/>
        <v>0.67708333333333337</v>
      </c>
      <c r="P12" s="50">
        <f t="shared" si="11"/>
        <v>0.73958333333333337</v>
      </c>
    </row>
    <row r="13" spans="1:16" ht="15" customHeight="1" thickBot="1" x14ac:dyDescent="0.3">
      <c r="A13" s="108">
        <f t="shared" si="7"/>
        <v>5</v>
      </c>
      <c r="B13" s="123" t="s">
        <v>74</v>
      </c>
      <c r="C13" s="43" t="s">
        <v>75</v>
      </c>
      <c r="D13" s="46" t="s">
        <v>22</v>
      </c>
      <c r="E13" s="36" t="str">
        <f t="shared" si="8"/>
        <v>-</v>
      </c>
      <c r="F13" s="39">
        <v>2.7</v>
      </c>
      <c r="G13" s="37">
        <f t="shared" si="9"/>
        <v>5.4</v>
      </c>
      <c r="H13" s="15">
        <v>2.0833333333333333E-3</v>
      </c>
      <c r="I13" s="16">
        <f t="shared" si="10"/>
        <v>5.5555555555555549E-3</v>
      </c>
      <c r="J13" s="15">
        <f t="shared" si="1"/>
        <v>0.24861111111111109</v>
      </c>
      <c r="K13" s="15">
        <f t="shared" si="2"/>
        <v>0.27638888888888885</v>
      </c>
      <c r="L13" s="15">
        <f t="shared" si="3"/>
        <v>0.33194444444444443</v>
      </c>
      <c r="M13" s="15">
        <f t="shared" si="4"/>
        <v>0.51249999999999996</v>
      </c>
      <c r="N13" s="15">
        <f t="shared" si="5"/>
        <v>0.59583333333333333</v>
      </c>
      <c r="O13" s="15">
        <f t="shared" si="6"/>
        <v>0.6791666666666667</v>
      </c>
      <c r="P13" s="50">
        <f t="shared" si="11"/>
        <v>0.7416666666666667</v>
      </c>
    </row>
    <row r="14" spans="1:16" ht="15" customHeight="1" thickBot="1" x14ac:dyDescent="0.3">
      <c r="A14" s="108">
        <f t="shared" si="7"/>
        <v>6</v>
      </c>
      <c r="B14" s="147" t="s">
        <v>77</v>
      </c>
      <c r="C14" s="148" t="s">
        <v>76</v>
      </c>
      <c r="D14" s="149" t="s">
        <v>22</v>
      </c>
      <c r="E14" s="150" t="str">
        <f t="shared" si="8"/>
        <v>-</v>
      </c>
      <c r="F14" s="151">
        <v>0.9</v>
      </c>
      <c r="G14" s="37">
        <f t="shared" si="9"/>
        <v>6.3000000000000007</v>
      </c>
      <c r="H14" s="15">
        <v>6.9444444444444447E-4</v>
      </c>
      <c r="I14" s="16">
        <f t="shared" si="10"/>
        <v>6.2499999999999995E-3</v>
      </c>
      <c r="J14" s="49">
        <f t="shared" si="1"/>
        <v>0.24930555555555553</v>
      </c>
      <c r="K14" s="15">
        <f t="shared" si="2"/>
        <v>0.27708333333333329</v>
      </c>
      <c r="L14" s="15">
        <f t="shared" si="3"/>
        <v>0.33263888888888887</v>
      </c>
      <c r="M14" s="15">
        <f t="shared" si="4"/>
        <v>0.5131944444444444</v>
      </c>
      <c r="N14" s="15">
        <f t="shared" si="5"/>
        <v>0.59652777777777777</v>
      </c>
      <c r="O14" s="15">
        <f t="shared" si="6"/>
        <v>0.67986111111111114</v>
      </c>
      <c r="P14" s="50">
        <f t="shared" si="11"/>
        <v>0.74236111111111114</v>
      </c>
    </row>
    <row r="15" spans="1:16" ht="15" customHeight="1" thickBot="1" x14ac:dyDescent="0.3">
      <c r="A15" s="108">
        <f t="shared" si="7"/>
        <v>7</v>
      </c>
      <c r="B15" s="147" t="s">
        <v>78</v>
      </c>
      <c r="C15" s="148" t="s">
        <v>107</v>
      </c>
      <c r="D15" s="149" t="s">
        <v>21</v>
      </c>
      <c r="E15" s="150" t="str">
        <f t="shared" si="8"/>
        <v>-</v>
      </c>
      <c r="F15" s="151">
        <v>1.9</v>
      </c>
      <c r="G15" s="37">
        <f t="shared" si="9"/>
        <v>8.2000000000000011</v>
      </c>
      <c r="H15" s="15">
        <v>1.3888888888888889E-3</v>
      </c>
      <c r="I15" s="16">
        <f t="shared" si="10"/>
        <v>7.6388888888888886E-3</v>
      </c>
      <c r="J15" s="49">
        <f t="shared" si="1"/>
        <v>0.25069444444444444</v>
      </c>
      <c r="K15" s="15">
        <f t="shared" si="2"/>
        <v>0.27847222222222218</v>
      </c>
      <c r="L15" s="15">
        <f t="shared" si="3"/>
        <v>0.33402777777777776</v>
      </c>
      <c r="M15" s="15">
        <f t="shared" si="4"/>
        <v>0.51458333333333328</v>
      </c>
      <c r="N15" s="15">
        <f t="shared" si="5"/>
        <v>0.59791666666666665</v>
      </c>
      <c r="O15" s="15">
        <f t="shared" si="6"/>
        <v>0.68125000000000002</v>
      </c>
      <c r="P15" s="50">
        <f t="shared" si="11"/>
        <v>0.74375000000000002</v>
      </c>
    </row>
    <row r="16" spans="1:16" ht="15" customHeight="1" thickBot="1" x14ac:dyDescent="0.3">
      <c r="A16" s="108">
        <f t="shared" si="7"/>
        <v>8</v>
      </c>
      <c r="B16" s="147" t="s">
        <v>145</v>
      </c>
      <c r="C16" s="148" t="s">
        <v>107</v>
      </c>
      <c r="D16" s="149" t="s">
        <v>21</v>
      </c>
      <c r="E16" s="150" t="str">
        <f t="shared" si="8"/>
        <v>-</v>
      </c>
      <c r="F16" s="151">
        <v>0.8</v>
      </c>
      <c r="G16" s="37">
        <f t="shared" si="9"/>
        <v>9.0000000000000018</v>
      </c>
      <c r="H16" s="15">
        <v>1.3888888888888889E-3</v>
      </c>
      <c r="I16" s="16">
        <f t="shared" si="10"/>
        <v>9.0277777777777769E-3</v>
      </c>
      <c r="J16" s="49">
        <f t="shared" si="1"/>
        <v>0.25208333333333333</v>
      </c>
      <c r="K16" s="15">
        <f t="shared" si="2"/>
        <v>0.27986111111111106</v>
      </c>
      <c r="L16" s="15">
        <f t="shared" si="3"/>
        <v>0.33541666666666664</v>
      </c>
      <c r="M16" s="15">
        <f t="shared" si="4"/>
        <v>0.51597222222222217</v>
      </c>
      <c r="N16" s="15">
        <f t="shared" si="5"/>
        <v>0.59930555555555554</v>
      </c>
      <c r="O16" s="15">
        <f t="shared" si="6"/>
        <v>0.68263888888888891</v>
      </c>
      <c r="P16" s="50">
        <f t="shared" si="11"/>
        <v>0.74513888888888891</v>
      </c>
    </row>
    <row r="17" spans="1:16" ht="15" customHeight="1" thickBot="1" x14ac:dyDescent="0.3">
      <c r="A17" s="108">
        <f t="shared" si="7"/>
        <v>9</v>
      </c>
      <c r="B17" s="147" t="s">
        <v>79</v>
      </c>
      <c r="C17" s="148" t="s">
        <v>107</v>
      </c>
      <c r="D17" s="149" t="s">
        <v>21</v>
      </c>
      <c r="E17" s="150" t="str">
        <f t="shared" si="8"/>
        <v>-</v>
      </c>
      <c r="F17" s="151">
        <v>0.7</v>
      </c>
      <c r="G17" s="37">
        <f t="shared" si="9"/>
        <v>9.7000000000000011</v>
      </c>
      <c r="H17" s="15">
        <v>6.9444444444444447E-4</v>
      </c>
      <c r="I17" s="16">
        <f t="shared" si="10"/>
        <v>9.7222222222222206E-3</v>
      </c>
      <c r="J17" s="49">
        <f t="shared" si="1"/>
        <v>0.25277777777777777</v>
      </c>
      <c r="K17" s="15">
        <f t="shared" si="2"/>
        <v>0.2805555555555555</v>
      </c>
      <c r="L17" s="15">
        <f t="shared" si="3"/>
        <v>0.33611111111111108</v>
      </c>
      <c r="M17" s="15">
        <f t="shared" si="4"/>
        <v>0.51666666666666661</v>
      </c>
      <c r="N17" s="15">
        <f t="shared" si="5"/>
        <v>0.6</v>
      </c>
      <c r="O17" s="15">
        <f t="shared" si="6"/>
        <v>0.68333333333333335</v>
      </c>
      <c r="P17" s="50">
        <f t="shared" si="11"/>
        <v>0.74583333333333335</v>
      </c>
    </row>
    <row r="18" spans="1:16" ht="15" customHeight="1" thickBot="1" x14ac:dyDescent="0.3">
      <c r="A18" s="108">
        <v>10</v>
      </c>
      <c r="B18" s="123" t="s">
        <v>80</v>
      </c>
      <c r="C18" s="43"/>
      <c r="D18" s="46" t="s">
        <v>21</v>
      </c>
      <c r="E18" s="36" t="str">
        <f t="shared" si="8"/>
        <v>-</v>
      </c>
      <c r="F18" s="39">
        <v>1.7</v>
      </c>
      <c r="G18" s="37">
        <f t="shared" si="9"/>
        <v>11.4</v>
      </c>
      <c r="H18" s="15">
        <v>1.3888888888888889E-3</v>
      </c>
      <c r="I18" s="16">
        <f t="shared" si="10"/>
        <v>1.111111111111111E-2</v>
      </c>
      <c r="J18" s="49">
        <f t="shared" si="1"/>
        <v>0.25416666666666665</v>
      </c>
      <c r="K18" s="15">
        <f t="shared" si="2"/>
        <v>0.28194444444444439</v>
      </c>
      <c r="L18" s="15">
        <f t="shared" si="3"/>
        <v>0.33749999999999997</v>
      </c>
      <c r="M18" s="15">
        <f t="shared" si="4"/>
        <v>0.51805555555555549</v>
      </c>
      <c r="N18" s="15">
        <f t="shared" si="5"/>
        <v>0.60138888888888886</v>
      </c>
      <c r="O18" s="15">
        <f t="shared" si="6"/>
        <v>0.68472222222222223</v>
      </c>
      <c r="P18" s="50">
        <f t="shared" si="11"/>
        <v>0.74722222222222223</v>
      </c>
    </row>
    <row r="19" spans="1:16" ht="15" customHeight="1" thickBot="1" x14ac:dyDescent="0.3">
      <c r="A19" s="108">
        <f t="shared" si="7"/>
        <v>11</v>
      </c>
      <c r="B19" s="123" t="s">
        <v>81</v>
      </c>
      <c r="C19" s="43"/>
      <c r="D19" s="46" t="s">
        <v>21</v>
      </c>
      <c r="E19" s="36" t="str">
        <f t="shared" si="8"/>
        <v>-</v>
      </c>
      <c r="F19" s="39">
        <v>1.2</v>
      </c>
      <c r="G19" s="37">
        <f t="shared" si="9"/>
        <v>12.6</v>
      </c>
      <c r="H19" s="15">
        <v>1.3888888888888889E-3</v>
      </c>
      <c r="I19" s="16">
        <f t="shared" si="10"/>
        <v>1.2499999999999999E-2</v>
      </c>
      <c r="J19" s="49">
        <f t="shared" si="1"/>
        <v>0.25555555555555554</v>
      </c>
      <c r="K19" s="15">
        <f t="shared" si="2"/>
        <v>0.28333333333333327</v>
      </c>
      <c r="L19" s="15">
        <f t="shared" si="3"/>
        <v>0.33888888888888885</v>
      </c>
      <c r="M19" s="15">
        <f t="shared" si="4"/>
        <v>0.51944444444444438</v>
      </c>
      <c r="N19" s="15">
        <f t="shared" si="5"/>
        <v>0.60277777777777775</v>
      </c>
      <c r="O19" s="15">
        <f t="shared" si="6"/>
        <v>0.68611111111111112</v>
      </c>
      <c r="P19" s="50">
        <f t="shared" si="11"/>
        <v>0.74861111111111112</v>
      </c>
    </row>
    <row r="20" spans="1:16" ht="15" customHeight="1" thickBot="1" x14ac:dyDescent="0.3">
      <c r="A20" s="108">
        <f t="shared" si="7"/>
        <v>12</v>
      </c>
      <c r="B20" s="123" t="s">
        <v>30</v>
      </c>
      <c r="C20" s="47"/>
      <c r="D20" s="46" t="s">
        <v>24</v>
      </c>
      <c r="E20" s="36" t="str">
        <f t="shared" si="8"/>
        <v>-</v>
      </c>
      <c r="F20" s="39">
        <v>1.1000000000000001</v>
      </c>
      <c r="G20" s="37">
        <f t="shared" si="9"/>
        <v>13.7</v>
      </c>
      <c r="H20" s="15">
        <v>1.3888888888888889E-3</v>
      </c>
      <c r="I20" s="16">
        <f t="shared" si="10"/>
        <v>1.3888888888888888E-2</v>
      </c>
      <c r="J20" s="49">
        <f t="shared" si="1"/>
        <v>0.25694444444444442</v>
      </c>
      <c r="K20" s="15">
        <f t="shared" si="2"/>
        <v>0.28472222222222215</v>
      </c>
      <c r="L20" s="15">
        <f t="shared" si="3"/>
        <v>0.34027777777777773</v>
      </c>
      <c r="M20" s="15">
        <f t="shared" si="4"/>
        <v>0.52083333333333326</v>
      </c>
      <c r="N20" s="15">
        <f t="shared" si="5"/>
        <v>0.60416666666666663</v>
      </c>
      <c r="O20" s="15">
        <f t="shared" si="6"/>
        <v>0.6875</v>
      </c>
      <c r="P20" s="50">
        <f t="shared" si="11"/>
        <v>0.75</v>
      </c>
    </row>
    <row r="21" spans="1:16" ht="15" customHeight="1" thickBot="1" x14ac:dyDescent="0.3">
      <c r="A21" s="108">
        <f t="shared" si="7"/>
        <v>13</v>
      </c>
      <c r="B21" s="123" t="s">
        <v>29</v>
      </c>
      <c r="C21" s="47"/>
      <c r="D21" s="46" t="s">
        <v>24</v>
      </c>
      <c r="E21" s="36" t="str">
        <f t="shared" si="8"/>
        <v>-</v>
      </c>
      <c r="F21" s="39">
        <v>0.9</v>
      </c>
      <c r="G21" s="37">
        <f t="shared" si="9"/>
        <v>14.6</v>
      </c>
      <c r="H21" s="15">
        <v>1.3888888888888889E-3</v>
      </c>
      <c r="I21" s="16">
        <f t="shared" si="10"/>
        <v>1.5277777777777777E-2</v>
      </c>
      <c r="J21" s="49">
        <f t="shared" si="1"/>
        <v>0.2583333333333333</v>
      </c>
      <c r="K21" s="15">
        <f t="shared" si="2"/>
        <v>0.28611111111111104</v>
      </c>
      <c r="L21" s="15">
        <f t="shared" si="3"/>
        <v>0.34166666666666662</v>
      </c>
      <c r="M21" s="15">
        <f t="shared" si="4"/>
        <v>0.52222222222222214</v>
      </c>
      <c r="N21" s="15">
        <f t="shared" si="5"/>
        <v>0.60555555555555551</v>
      </c>
      <c r="O21" s="15">
        <f t="shared" ref="O21:O23" si="12">O20+H21</f>
        <v>0.68888888888888888</v>
      </c>
      <c r="P21" s="50">
        <f t="shared" si="11"/>
        <v>0.75138888888888888</v>
      </c>
    </row>
    <row r="22" spans="1:16" ht="15" customHeight="1" thickBot="1" x14ac:dyDescent="0.3">
      <c r="A22" s="108">
        <f t="shared" si="7"/>
        <v>14</v>
      </c>
      <c r="B22" s="123" t="s">
        <v>82</v>
      </c>
      <c r="C22" s="47" t="s">
        <v>83</v>
      </c>
      <c r="D22" s="46" t="s">
        <v>22</v>
      </c>
      <c r="E22" s="36" t="str">
        <f t="shared" si="8"/>
        <v>-</v>
      </c>
      <c r="F22" s="39">
        <v>0.6</v>
      </c>
      <c r="G22" s="37">
        <f t="shared" si="9"/>
        <v>15.2</v>
      </c>
      <c r="H22" s="15">
        <v>6.9444444444444447E-4</v>
      </c>
      <c r="I22" s="16">
        <f t="shared" si="10"/>
        <v>1.5972222222222221E-2</v>
      </c>
      <c r="J22" s="49">
        <f t="shared" si="1"/>
        <v>0.25902777777777775</v>
      </c>
      <c r="K22" s="15">
        <f t="shared" si="2"/>
        <v>0.28680555555555548</v>
      </c>
      <c r="L22" s="15">
        <f t="shared" si="3"/>
        <v>0.34236111111111106</v>
      </c>
      <c r="M22" s="15">
        <f t="shared" si="4"/>
        <v>0.52291666666666659</v>
      </c>
      <c r="N22" s="15">
        <f t="shared" si="5"/>
        <v>0.60624999999999996</v>
      </c>
      <c r="O22" s="15">
        <f t="shared" si="12"/>
        <v>0.68958333333333333</v>
      </c>
      <c r="P22" s="50">
        <f t="shared" si="11"/>
        <v>0.75208333333333333</v>
      </c>
    </row>
    <row r="23" spans="1:16" ht="15" customHeight="1" thickBot="1" x14ac:dyDescent="0.3">
      <c r="A23" s="108">
        <f t="shared" si="7"/>
        <v>15</v>
      </c>
      <c r="B23" s="123" t="s">
        <v>84</v>
      </c>
      <c r="C23" s="47" t="s">
        <v>85</v>
      </c>
      <c r="D23" s="46" t="s">
        <v>22</v>
      </c>
      <c r="E23" s="36" t="str">
        <f t="shared" si="8"/>
        <v>-</v>
      </c>
      <c r="F23" s="39">
        <v>1</v>
      </c>
      <c r="G23" s="37">
        <f t="shared" si="9"/>
        <v>16.2</v>
      </c>
      <c r="H23" s="15">
        <v>6.9444444444444447E-4</v>
      </c>
      <c r="I23" s="16">
        <f t="shared" si="10"/>
        <v>1.6666666666666666E-2</v>
      </c>
      <c r="J23" s="49">
        <f t="shared" si="1"/>
        <v>0.25972222222222219</v>
      </c>
      <c r="K23" s="15">
        <f t="shared" si="2"/>
        <v>0.28749999999999992</v>
      </c>
      <c r="L23" s="15">
        <f t="shared" si="3"/>
        <v>0.3430555555555555</v>
      </c>
      <c r="M23" s="15">
        <f t="shared" si="4"/>
        <v>0.52361111111111103</v>
      </c>
      <c r="N23" s="15">
        <f t="shared" si="5"/>
        <v>0.6069444444444444</v>
      </c>
      <c r="O23" s="15">
        <f t="shared" si="12"/>
        <v>0.69027777777777777</v>
      </c>
      <c r="P23" s="50">
        <f t="shared" si="11"/>
        <v>0.75277777777777777</v>
      </c>
    </row>
    <row r="24" spans="1:16" ht="15" customHeight="1" thickBot="1" x14ac:dyDescent="0.3">
      <c r="A24" s="108">
        <f t="shared" si="7"/>
        <v>16</v>
      </c>
      <c r="B24" s="123" t="s">
        <v>31</v>
      </c>
      <c r="C24" s="47"/>
      <c r="D24" s="46" t="s">
        <v>21</v>
      </c>
      <c r="E24" s="36">
        <f t="shared" si="8"/>
        <v>56.400000000000006</v>
      </c>
      <c r="F24" s="39">
        <v>4.7</v>
      </c>
      <c r="G24" s="37">
        <f t="shared" si="9"/>
        <v>20.9</v>
      </c>
      <c r="H24" s="15">
        <v>3.472222222222222E-3</v>
      </c>
      <c r="I24" s="16">
        <f t="shared" si="10"/>
        <v>2.0138888888888887E-2</v>
      </c>
      <c r="J24" s="49">
        <f t="shared" si="1"/>
        <v>0.2631944444444444</v>
      </c>
      <c r="K24" s="15">
        <f t="shared" si="2"/>
        <v>0.29097222222222213</v>
      </c>
      <c r="L24" s="15">
        <f t="shared" si="3"/>
        <v>0.34652777777777771</v>
      </c>
      <c r="M24" s="15">
        <f t="shared" si="4"/>
        <v>0.52708333333333324</v>
      </c>
      <c r="N24" s="15">
        <f t="shared" si="5"/>
        <v>0.61041666666666661</v>
      </c>
      <c r="O24" s="15">
        <f t="shared" ref="O24:O36" si="13">O23+H24</f>
        <v>0.69374999999999998</v>
      </c>
      <c r="P24" s="50">
        <f t="shared" si="11"/>
        <v>0.75624999999999998</v>
      </c>
    </row>
    <row r="25" spans="1:16" ht="15" customHeight="1" thickBot="1" x14ac:dyDescent="0.3">
      <c r="A25" s="108">
        <f t="shared" si="7"/>
        <v>17</v>
      </c>
      <c r="B25" s="123" t="s">
        <v>32</v>
      </c>
      <c r="C25" s="48"/>
      <c r="D25" s="44" t="s">
        <v>23</v>
      </c>
      <c r="E25" s="36" t="str">
        <f t="shared" si="8"/>
        <v>-</v>
      </c>
      <c r="F25" s="39">
        <v>2.2000000000000002</v>
      </c>
      <c r="G25" s="37">
        <f t="shared" si="9"/>
        <v>23.099999999999998</v>
      </c>
      <c r="H25" s="15">
        <v>2.0833333333333333E-3</v>
      </c>
      <c r="I25" s="16">
        <f t="shared" si="10"/>
        <v>2.222222222222222E-2</v>
      </c>
      <c r="J25" s="49">
        <f t="shared" si="1"/>
        <v>0.26527777777777772</v>
      </c>
      <c r="K25" s="15">
        <f t="shared" si="2"/>
        <v>0.29305555555555546</v>
      </c>
      <c r="L25" s="15">
        <f t="shared" si="3"/>
        <v>0.34861111111111104</v>
      </c>
      <c r="M25" s="15">
        <f t="shared" si="4"/>
        <v>0.52916666666666656</v>
      </c>
      <c r="N25" s="15">
        <f t="shared" si="5"/>
        <v>0.61249999999999993</v>
      </c>
      <c r="O25" s="15">
        <f t="shared" si="13"/>
        <v>0.6958333333333333</v>
      </c>
      <c r="P25" s="50">
        <f t="shared" si="11"/>
        <v>0.7583333333333333</v>
      </c>
    </row>
    <row r="26" spans="1:16" ht="15" customHeight="1" thickBot="1" x14ac:dyDescent="0.3">
      <c r="A26" s="108">
        <f t="shared" si="7"/>
        <v>18</v>
      </c>
      <c r="B26" s="123" t="s">
        <v>51</v>
      </c>
      <c r="C26" s="126"/>
      <c r="D26" s="44" t="s">
        <v>23</v>
      </c>
      <c r="E26" s="36"/>
      <c r="F26" s="39">
        <v>0.9</v>
      </c>
      <c r="G26" s="37">
        <v>23.9</v>
      </c>
      <c r="H26" s="15">
        <v>6.9444444444444447E-4</v>
      </c>
      <c r="I26" s="16">
        <f t="shared" si="10"/>
        <v>2.2916666666666665E-2</v>
      </c>
      <c r="J26" s="49">
        <f t="shared" si="1"/>
        <v>0.26597222222222217</v>
      </c>
      <c r="K26" s="15">
        <f t="shared" si="2"/>
        <v>0.2937499999999999</v>
      </c>
      <c r="L26" s="15">
        <f t="shared" si="3"/>
        <v>0.34930555555555548</v>
      </c>
      <c r="M26" s="15">
        <f t="shared" si="4"/>
        <v>0.52986111111111101</v>
      </c>
      <c r="N26" s="15">
        <f t="shared" si="5"/>
        <v>0.61319444444444438</v>
      </c>
      <c r="O26" s="15">
        <f t="shared" si="13"/>
        <v>0.69652777777777775</v>
      </c>
      <c r="P26" s="50">
        <f t="shared" si="11"/>
        <v>0.75902777777777775</v>
      </c>
    </row>
    <row r="27" spans="1:16" ht="15" customHeight="1" thickBot="1" x14ac:dyDescent="0.3">
      <c r="A27" s="108">
        <f t="shared" si="7"/>
        <v>19</v>
      </c>
      <c r="B27" s="123" t="s">
        <v>33</v>
      </c>
      <c r="C27" s="26"/>
      <c r="D27" s="44" t="s">
        <v>23</v>
      </c>
      <c r="E27" s="36">
        <f t="shared" si="8"/>
        <v>51.6</v>
      </c>
      <c r="F27" s="39">
        <v>4.3</v>
      </c>
      <c r="G27" s="37">
        <v>28.2</v>
      </c>
      <c r="H27" s="15">
        <v>3.472222222222222E-3</v>
      </c>
      <c r="I27" s="16">
        <f t="shared" si="10"/>
        <v>2.6388888888888885E-2</v>
      </c>
      <c r="J27" s="49">
        <f t="shared" si="1"/>
        <v>0.26944444444444438</v>
      </c>
      <c r="K27" s="15">
        <f t="shared" si="2"/>
        <v>0.29722222222222211</v>
      </c>
      <c r="L27" s="15">
        <f t="shared" si="3"/>
        <v>0.35277777777777769</v>
      </c>
      <c r="M27" s="15">
        <f t="shared" si="4"/>
        <v>0.53333333333333321</v>
      </c>
      <c r="N27" s="15">
        <f t="shared" si="5"/>
        <v>0.61666666666666659</v>
      </c>
      <c r="O27" s="15">
        <f t="shared" si="13"/>
        <v>0.7</v>
      </c>
      <c r="P27" s="50">
        <f t="shared" si="11"/>
        <v>0.76249999999999996</v>
      </c>
    </row>
    <row r="28" spans="1:16" ht="15" customHeight="1" thickBot="1" x14ac:dyDescent="0.3">
      <c r="A28" s="108">
        <f t="shared" si="7"/>
        <v>20</v>
      </c>
      <c r="B28" s="123" t="s">
        <v>34</v>
      </c>
      <c r="C28" s="26"/>
      <c r="D28" s="44" t="s">
        <v>23</v>
      </c>
      <c r="E28" s="36" t="str">
        <f t="shared" si="8"/>
        <v>-</v>
      </c>
      <c r="F28" s="39">
        <v>2.2000000000000002</v>
      </c>
      <c r="G28" s="37">
        <v>30.4</v>
      </c>
      <c r="H28" s="15">
        <v>2.0833333333333333E-3</v>
      </c>
      <c r="I28" s="16">
        <f t="shared" si="10"/>
        <v>2.8472222222222218E-2</v>
      </c>
      <c r="J28" s="49">
        <f t="shared" si="1"/>
        <v>0.2715277777777777</v>
      </c>
      <c r="K28" s="15">
        <f t="shared" si="2"/>
        <v>0.29930555555555544</v>
      </c>
      <c r="L28" s="15">
        <f t="shared" si="3"/>
        <v>0.35486111111111102</v>
      </c>
      <c r="M28" s="15">
        <f t="shared" si="4"/>
        <v>0.53541666666666654</v>
      </c>
      <c r="N28" s="15">
        <f t="shared" si="5"/>
        <v>0.61874999999999991</v>
      </c>
      <c r="O28" s="15">
        <f t="shared" si="13"/>
        <v>0.70208333333333328</v>
      </c>
      <c r="P28" s="50">
        <f t="shared" si="11"/>
        <v>0.76458333333333328</v>
      </c>
    </row>
    <row r="29" spans="1:16" ht="15" customHeight="1" thickBot="1" x14ac:dyDescent="0.3">
      <c r="A29" s="108">
        <f t="shared" si="7"/>
        <v>21</v>
      </c>
      <c r="B29" s="123" t="s">
        <v>35</v>
      </c>
      <c r="C29" s="26"/>
      <c r="D29" s="44" t="s">
        <v>23</v>
      </c>
      <c r="E29" s="36" t="str">
        <f t="shared" si="8"/>
        <v>-</v>
      </c>
      <c r="F29" s="39">
        <v>1.3</v>
      </c>
      <c r="G29" s="37">
        <v>31.7</v>
      </c>
      <c r="H29" s="15">
        <v>1.3888888888888889E-3</v>
      </c>
      <c r="I29" s="16">
        <f t="shared" si="10"/>
        <v>2.9861111111111106E-2</v>
      </c>
      <c r="J29" s="49">
        <f t="shared" si="1"/>
        <v>0.27291666666666659</v>
      </c>
      <c r="K29" s="15">
        <f t="shared" si="2"/>
        <v>0.30069444444444432</v>
      </c>
      <c r="L29" s="15">
        <f t="shared" si="3"/>
        <v>0.3562499999999999</v>
      </c>
      <c r="M29" s="15">
        <f t="shared" si="4"/>
        <v>0.53680555555555542</v>
      </c>
      <c r="N29" s="15">
        <f t="shared" si="5"/>
        <v>0.6201388888888888</v>
      </c>
      <c r="O29" s="15">
        <f t="shared" si="13"/>
        <v>0.70347222222222217</v>
      </c>
      <c r="P29" s="50">
        <f t="shared" si="11"/>
        <v>0.76597222222222217</v>
      </c>
    </row>
    <row r="30" spans="1:16" ht="15" customHeight="1" thickBot="1" x14ac:dyDescent="0.3">
      <c r="A30" s="108">
        <f t="shared" si="7"/>
        <v>22</v>
      </c>
      <c r="B30" s="123" t="s">
        <v>36</v>
      </c>
      <c r="C30" s="26"/>
      <c r="D30" s="44" t="s">
        <v>23</v>
      </c>
      <c r="E30" s="36" t="str">
        <f t="shared" si="8"/>
        <v>-</v>
      </c>
      <c r="F30" s="39">
        <v>1.5</v>
      </c>
      <c r="G30" s="37">
        <v>33.200000000000003</v>
      </c>
      <c r="H30" s="15">
        <v>1.3888888888888889E-3</v>
      </c>
      <c r="I30" s="16">
        <f t="shared" si="10"/>
        <v>3.1249999999999993E-2</v>
      </c>
      <c r="J30" s="49">
        <f t="shared" si="1"/>
        <v>0.27430555555555547</v>
      </c>
      <c r="K30" s="15">
        <f t="shared" si="2"/>
        <v>0.3020833333333332</v>
      </c>
      <c r="L30" s="15">
        <f t="shared" si="3"/>
        <v>0.35763888888888878</v>
      </c>
      <c r="M30" s="15">
        <f t="shared" si="4"/>
        <v>0.53819444444444431</v>
      </c>
      <c r="N30" s="15">
        <f t="shared" si="5"/>
        <v>0.62152777777777768</v>
      </c>
      <c r="O30" s="15">
        <f t="shared" si="13"/>
        <v>0.70486111111111105</v>
      </c>
      <c r="P30" s="50">
        <f t="shared" si="11"/>
        <v>0.76736111111111105</v>
      </c>
    </row>
    <row r="31" spans="1:16" ht="15" customHeight="1" thickBot="1" x14ac:dyDescent="0.3">
      <c r="A31" s="108">
        <f t="shared" si="7"/>
        <v>23</v>
      </c>
      <c r="B31" s="123" t="s">
        <v>37</v>
      </c>
      <c r="C31" s="26"/>
      <c r="D31" s="44" t="s">
        <v>23</v>
      </c>
      <c r="E31" s="36" t="str">
        <f t="shared" si="8"/>
        <v>-</v>
      </c>
      <c r="F31" s="39">
        <v>2</v>
      </c>
      <c r="G31" s="37">
        <v>35.200000000000003</v>
      </c>
      <c r="H31" s="15">
        <v>2.0833333333333333E-3</v>
      </c>
      <c r="I31" s="16">
        <f>H31+I30</f>
        <v>3.3333333333333326E-2</v>
      </c>
      <c r="J31" s="49">
        <f>J30+H31</f>
        <v>0.2763888888888888</v>
      </c>
      <c r="K31" s="15">
        <f>K30+H31</f>
        <v>0.30416666666666653</v>
      </c>
      <c r="L31" s="15">
        <f>L30+H31</f>
        <v>0.35972222222222211</v>
      </c>
      <c r="M31" s="15">
        <f>M30+H31</f>
        <v>0.54027777777777763</v>
      </c>
      <c r="N31" s="15">
        <f>N30+H31</f>
        <v>0.62361111111111101</v>
      </c>
      <c r="O31" s="15">
        <f>O30+H31</f>
        <v>0.70694444444444438</v>
      </c>
      <c r="P31" s="50">
        <f>SUM(P30+H31)</f>
        <v>0.76944444444444438</v>
      </c>
    </row>
    <row r="32" spans="1:16" ht="15" customHeight="1" thickBot="1" x14ac:dyDescent="0.3">
      <c r="A32" s="108">
        <f t="shared" si="7"/>
        <v>24</v>
      </c>
      <c r="B32" s="123" t="s">
        <v>38</v>
      </c>
      <c r="C32" s="26"/>
      <c r="D32" s="44" t="s">
        <v>23</v>
      </c>
      <c r="E32" s="36" t="str">
        <f t="shared" si="8"/>
        <v>-</v>
      </c>
      <c r="F32" s="39">
        <v>1.3</v>
      </c>
      <c r="G32" s="37">
        <v>36.5</v>
      </c>
      <c r="H32" s="15">
        <v>1.3888888888888889E-3</v>
      </c>
      <c r="I32" s="16">
        <f t="shared" si="10"/>
        <v>3.4722222222222217E-2</v>
      </c>
      <c r="J32" s="49">
        <f t="shared" si="1"/>
        <v>0.27777777777777768</v>
      </c>
      <c r="K32" s="15">
        <f t="shared" si="2"/>
        <v>0.30555555555555541</v>
      </c>
      <c r="L32" s="15">
        <f t="shared" si="3"/>
        <v>0.36111111111111099</v>
      </c>
      <c r="M32" s="15">
        <f t="shared" si="4"/>
        <v>0.54166666666666652</v>
      </c>
      <c r="N32" s="15">
        <f t="shared" si="5"/>
        <v>0.62499999999999989</v>
      </c>
      <c r="O32" s="15">
        <f t="shared" si="13"/>
        <v>0.70833333333333326</v>
      </c>
      <c r="P32" s="50">
        <f t="shared" si="11"/>
        <v>0.77083333333333326</v>
      </c>
    </row>
    <row r="33" spans="1:16" ht="15" customHeight="1" thickBot="1" x14ac:dyDescent="0.3">
      <c r="A33" s="108">
        <f t="shared" si="7"/>
        <v>25</v>
      </c>
      <c r="B33" s="123" t="s">
        <v>39</v>
      </c>
      <c r="C33" s="26"/>
      <c r="D33" s="44" t="s">
        <v>23</v>
      </c>
      <c r="E33" s="36">
        <f t="shared" si="8"/>
        <v>62</v>
      </c>
      <c r="F33" s="39">
        <v>3.1</v>
      </c>
      <c r="G33" s="37">
        <v>39.6</v>
      </c>
      <c r="H33" s="15">
        <v>2.0833333333333333E-3</v>
      </c>
      <c r="I33" s="16">
        <f t="shared" si="10"/>
        <v>3.680555555555555E-2</v>
      </c>
      <c r="J33" s="49">
        <f t="shared" si="1"/>
        <v>0.27986111111111101</v>
      </c>
      <c r="K33" s="15">
        <f t="shared" si="2"/>
        <v>0.30763888888888874</v>
      </c>
      <c r="L33" s="15">
        <f t="shared" si="3"/>
        <v>0.36319444444444432</v>
      </c>
      <c r="M33" s="15">
        <f t="shared" si="4"/>
        <v>0.54374999999999984</v>
      </c>
      <c r="N33" s="15">
        <f t="shared" si="5"/>
        <v>0.62708333333333321</v>
      </c>
      <c r="O33" s="15">
        <f t="shared" si="13"/>
        <v>0.71041666666666659</v>
      </c>
      <c r="P33" s="50">
        <f t="shared" si="11"/>
        <v>0.77291666666666659</v>
      </c>
    </row>
    <row r="34" spans="1:16" ht="15" customHeight="1" thickBot="1" x14ac:dyDescent="0.3">
      <c r="A34" s="108">
        <f t="shared" si="7"/>
        <v>26</v>
      </c>
      <c r="B34" s="123" t="s">
        <v>40</v>
      </c>
      <c r="C34" s="26"/>
      <c r="D34" s="44" t="s">
        <v>21</v>
      </c>
      <c r="E34" s="36">
        <f t="shared" si="8"/>
        <v>52.800000000000011</v>
      </c>
      <c r="F34" s="39">
        <v>4.4000000000000004</v>
      </c>
      <c r="G34" s="37">
        <v>44</v>
      </c>
      <c r="H34" s="15">
        <v>3.472222222222222E-3</v>
      </c>
      <c r="I34" s="16">
        <f t="shared" si="10"/>
        <v>4.0277777777777773E-2</v>
      </c>
      <c r="J34" s="49">
        <f t="shared" si="1"/>
        <v>0.28333333333333321</v>
      </c>
      <c r="K34" s="15">
        <f t="shared" si="2"/>
        <v>0.31111111111111095</v>
      </c>
      <c r="L34" s="15">
        <f t="shared" si="3"/>
        <v>0.36666666666666653</v>
      </c>
      <c r="M34" s="15">
        <f t="shared" si="4"/>
        <v>0.54722222222222205</v>
      </c>
      <c r="N34" s="15">
        <f t="shared" si="5"/>
        <v>0.63055555555555542</v>
      </c>
      <c r="O34" s="15">
        <f t="shared" si="13"/>
        <v>0.7138888888888888</v>
      </c>
      <c r="P34" s="50">
        <f t="shared" si="11"/>
        <v>0.7763888888888888</v>
      </c>
    </row>
    <row r="35" spans="1:16" ht="15" customHeight="1" thickBot="1" x14ac:dyDescent="0.3">
      <c r="A35" s="108">
        <f t="shared" si="7"/>
        <v>27</v>
      </c>
      <c r="B35" s="123" t="s">
        <v>41</v>
      </c>
      <c r="C35" s="26"/>
      <c r="D35" s="44" t="s">
        <v>21</v>
      </c>
      <c r="E35" s="36" t="str">
        <f t="shared" si="8"/>
        <v>-</v>
      </c>
      <c r="F35" s="39">
        <v>1</v>
      </c>
      <c r="G35" s="37">
        <v>45</v>
      </c>
      <c r="H35" s="15">
        <v>1.3888888888888889E-3</v>
      </c>
      <c r="I35" s="16">
        <f t="shared" si="10"/>
        <v>4.1666666666666664E-2</v>
      </c>
      <c r="J35" s="49">
        <f t="shared" si="1"/>
        <v>0.2847222222222221</v>
      </c>
      <c r="K35" s="15">
        <f t="shared" si="2"/>
        <v>0.31249999999999983</v>
      </c>
      <c r="L35" s="15">
        <f t="shared" si="3"/>
        <v>0.36805555555555541</v>
      </c>
      <c r="M35" s="15">
        <f t="shared" si="4"/>
        <v>0.54861111111111094</v>
      </c>
      <c r="N35" s="15">
        <f t="shared" si="5"/>
        <v>0.63194444444444431</v>
      </c>
      <c r="O35" s="15">
        <f t="shared" si="13"/>
        <v>0.71527777777777768</v>
      </c>
      <c r="P35" s="50">
        <f t="shared" si="11"/>
        <v>0.77777777777777768</v>
      </c>
    </row>
    <row r="36" spans="1:16" ht="15" customHeight="1" thickBot="1" x14ac:dyDescent="0.3">
      <c r="A36" s="108">
        <f t="shared" si="7"/>
        <v>28</v>
      </c>
      <c r="B36" s="123" t="s">
        <v>42</v>
      </c>
      <c r="C36" s="26"/>
      <c r="D36" s="44" t="s">
        <v>21</v>
      </c>
      <c r="E36" s="36" t="str">
        <f t="shared" si="8"/>
        <v>-</v>
      </c>
      <c r="F36" s="39">
        <v>0.5</v>
      </c>
      <c r="G36" s="37">
        <v>45.5</v>
      </c>
      <c r="H36" s="15">
        <v>6.9444444444444447E-4</v>
      </c>
      <c r="I36" s="16">
        <f t="shared" si="10"/>
        <v>4.2361111111111106E-2</v>
      </c>
      <c r="J36" s="49">
        <f t="shared" si="1"/>
        <v>0.28541666666666654</v>
      </c>
      <c r="K36" s="15">
        <f t="shared" si="2"/>
        <v>0.31319444444444428</v>
      </c>
      <c r="L36" s="15">
        <f t="shared" si="3"/>
        <v>0.36874999999999986</v>
      </c>
      <c r="M36" s="15">
        <f t="shared" si="4"/>
        <v>0.54930555555555538</v>
      </c>
      <c r="N36" s="15">
        <f t="shared" si="5"/>
        <v>0.63263888888888875</v>
      </c>
      <c r="O36" s="15">
        <f t="shared" si="13"/>
        <v>0.71597222222222212</v>
      </c>
      <c r="P36" s="50">
        <f t="shared" si="11"/>
        <v>0.77847222222222212</v>
      </c>
    </row>
    <row r="37" spans="1:16" ht="15" customHeight="1" thickBot="1" x14ac:dyDescent="0.3">
      <c r="A37" s="108">
        <f t="shared" si="7"/>
        <v>29</v>
      </c>
      <c r="B37" s="123" t="s">
        <v>43</v>
      </c>
      <c r="C37" s="26"/>
      <c r="D37" s="44" t="s">
        <v>21</v>
      </c>
      <c r="E37" s="36" t="str">
        <f t="shared" si="8"/>
        <v>-</v>
      </c>
      <c r="F37" s="39">
        <v>0.8</v>
      </c>
      <c r="G37" s="37">
        <v>46.3</v>
      </c>
      <c r="H37" s="15">
        <v>1.3888888888888889E-3</v>
      </c>
      <c r="I37" s="16">
        <f t="shared" si="10"/>
        <v>4.3749999999999997E-2</v>
      </c>
      <c r="J37" s="49">
        <f t="shared" ref="J37:J59" si="14">J36+H37</f>
        <v>0.28680555555555542</v>
      </c>
      <c r="K37" s="15">
        <f t="shared" ref="K37:K59" si="15">K36+H37</f>
        <v>0.31458333333333316</v>
      </c>
      <c r="L37" s="15">
        <f t="shared" ref="L37:L59" si="16">L36+H37</f>
        <v>0.37013888888888874</v>
      </c>
      <c r="M37" s="15">
        <f t="shared" ref="M37:M59" si="17">M36+H37</f>
        <v>0.55069444444444426</v>
      </c>
      <c r="N37" s="15">
        <f t="shared" ref="N37:N59" si="18">N36+H37</f>
        <v>0.63402777777777763</v>
      </c>
      <c r="O37" s="15">
        <f t="shared" ref="O37:O42" si="19">O36+H37</f>
        <v>0.71736111111111101</v>
      </c>
      <c r="P37" s="50">
        <f t="shared" ref="P37:P59" si="20">SUM(P36+H37)</f>
        <v>0.77986111111111101</v>
      </c>
    </row>
    <row r="38" spans="1:16" ht="15" customHeight="1" thickBot="1" x14ac:dyDescent="0.3">
      <c r="A38" s="108">
        <f t="shared" si="7"/>
        <v>30</v>
      </c>
      <c r="B38" s="123" t="s">
        <v>95</v>
      </c>
      <c r="C38" s="26" t="s">
        <v>96</v>
      </c>
      <c r="D38" s="44" t="s">
        <v>22</v>
      </c>
      <c r="E38" s="36" t="str">
        <f t="shared" si="8"/>
        <v>-</v>
      </c>
      <c r="F38" s="39">
        <v>2</v>
      </c>
      <c r="G38" s="37">
        <v>48.3</v>
      </c>
      <c r="H38" s="15">
        <v>1.3888888888888889E-3</v>
      </c>
      <c r="I38" s="16">
        <f t="shared" si="10"/>
        <v>4.5138888888888888E-2</v>
      </c>
      <c r="J38" s="49">
        <f t="shared" si="14"/>
        <v>0.28819444444444431</v>
      </c>
      <c r="K38" s="15">
        <f t="shared" si="15"/>
        <v>0.31597222222222204</v>
      </c>
      <c r="L38" s="15">
        <f t="shared" si="16"/>
        <v>0.37152777777777762</v>
      </c>
      <c r="M38" s="15">
        <f t="shared" si="17"/>
        <v>0.55208333333333315</v>
      </c>
      <c r="N38" s="15">
        <f t="shared" si="18"/>
        <v>0.63541666666666652</v>
      </c>
      <c r="O38" s="15">
        <f t="shared" si="19"/>
        <v>0.71874999999999989</v>
      </c>
      <c r="P38" s="50">
        <f t="shared" si="20"/>
        <v>0.78124999999999989</v>
      </c>
    </row>
    <row r="39" spans="1:16" ht="15" customHeight="1" thickBot="1" x14ac:dyDescent="0.3">
      <c r="A39" s="108">
        <f t="shared" si="7"/>
        <v>31</v>
      </c>
      <c r="B39" s="123" t="s">
        <v>44</v>
      </c>
      <c r="C39" s="26"/>
      <c r="D39" s="44" t="s">
        <v>21</v>
      </c>
      <c r="E39" s="36" t="str">
        <f t="shared" si="8"/>
        <v>-</v>
      </c>
      <c r="F39" s="40">
        <v>2.4</v>
      </c>
      <c r="G39" s="37">
        <v>50.7</v>
      </c>
      <c r="H39" s="15">
        <v>2.0833333333333333E-3</v>
      </c>
      <c r="I39" s="16">
        <f t="shared" si="10"/>
        <v>4.7222222222222221E-2</v>
      </c>
      <c r="J39" s="49">
        <f t="shared" si="14"/>
        <v>0.29027777777777763</v>
      </c>
      <c r="K39" s="15">
        <f t="shared" si="15"/>
        <v>0.31805555555555537</v>
      </c>
      <c r="L39" s="15">
        <f t="shared" si="16"/>
        <v>0.37361111111111095</v>
      </c>
      <c r="M39" s="15">
        <f t="shared" si="17"/>
        <v>0.55416666666666647</v>
      </c>
      <c r="N39" s="15">
        <f t="shared" si="18"/>
        <v>0.63749999999999984</v>
      </c>
      <c r="O39" s="15">
        <f t="shared" si="19"/>
        <v>0.72083333333333321</v>
      </c>
      <c r="P39" s="50">
        <f t="shared" si="20"/>
        <v>0.78333333333333321</v>
      </c>
    </row>
    <row r="40" spans="1:16" ht="15" customHeight="1" thickBot="1" x14ac:dyDescent="0.3">
      <c r="A40" s="108">
        <f t="shared" si="7"/>
        <v>32</v>
      </c>
      <c r="B40" s="123" t="s">
        <v>52</v>
      </c>
      <c r="C40" s="26"/>
      <c r="D40" s="44" t="s">
        <v>24</v>
      </c>
      <c r="E40" s="36" t="str">
        <f t="shared" si="8"/>
        <v>-</v>
      </c>
      <c r="F40" s="40">
        <v>0.5</v>
      </c>
      <c r="G40" s="37">
        <v>51.2</v>
      </c>
      <c r="H40" s="15">
        <v>6.9444444444444447E-4</v>
      </c>
      <c r="I40" s="16">
        <f t="shared" si="10"/>
        <v>4.7916666666666663E-2</v>
      </c>
      <c r="J40" s="49">
        <f t="shared" si="14"/>
        <v>0.29097222222222208</v>
      </c>
      <c r="K40" s="15">
        <f t="shared" si="15"/>
        <v>0.31874999999999981</v>
      </c>
      <c r="L40" s="15">
        <f t="shared" si="16"/>
        <v>0.37430555555555539</v>
      </c>
      <c r="M40" s="15">
        <f t="shared" si="17"/>
        <v>0.55486111111111092</v>
      </c>
      <c r="N40" s="15">
        <f t="shared" si="18"/>
        <v>0.63819444444444429</v>
      </c>
      <c r="O40" s="15">
        <f t="shared" si="19"/>
        <v>0.72152777777777766</v>
      </c>
      <c r="P40" s="50">
        <f t="shared" si="20"/>
        <v>0.78402777777777766</v>
      </c>
    </row>
    <row r="41" spans="1:16" ht="15" customHeight="1" thickBot="1" x14ac:dyDescent="0.3">
      <c r="A41" s="108">
        <f t="shared" si="7"/>
        <v>33</v>
      </c>
      <c r="B41" s="123" t="s">
        <v>45</v>
      </c>
      <c r="C41" s="26"/>
      <c r="D41" s="44" t="s">
        <v>21</v>
      </c>
      <c r="E41" s="36" t="str">
        <f t="shared" si="8"/>
        <v>-</v>
      </c>
      <c r="F41" s="39">
        <v>2.1</v>
      </c>
      <c r="G41" s="37">
        <v>53.3</v>
      </c>
      <c r="H41" s="15">
        <v>2.0833333333333333E-3</v>
      </c>
      <c r="I41" s="16">
        <f t="shared" si="10"/>
        <v>4.9999999999999996E-2</v>
      </c>
      <c r="J41" s="49">
        <f t="shared" si="14"/>
        <v>0.2930555555555554</v>
      </c>
      <c r="K41" s="15">
        <f t="shared" si="15"/>
        <v>0.32083333333333314</v>
      </c>
      <c r="L41" s="15">
        <f t="shared" si="16"/>
        <v>0.37638888888888872</v>
      </c>
      <c r="M41" s="15">
        <f t="shared" si="17"/>
        <v>0.55694444444444424</v>
      </c>
      <c r="N41" s="15">
        <f t="shared" si="18"/>
        <v>0.64027777777777761</v>
      </c>
      <c r="O41" s="15">
        <f t="shared" si="19"/>
        <v>0.72361111111111098</v>
      </c>
      <c r="P41" s="50">
        <f t="shared" si="20"/>
        <v>0.78611111111111098</v>
      </c>
    </row>
    <row r="42" spans="1:16" ht="15" customHeight="1" thickBot="1" x14ac:dyDescent="0.3">
      <c r="A42" s="108">
        <f t="shared" si="7"/>
        <v>34</v>
      </c>
      <c r="B42" s="122" t="s">
        <v>46</v>
      </c>
      <c r="C42" s="124"/>
      <c r="D42" s="44" t="s">
        <v>21</v>
      </c>
      <c r="E42" s="36" t="str">
        <f t="shared" si="8"/>
        <v>-</v>
      </c>
      <c r="F42" s="39">
        <v>1.7</v>
      </c>
      <c r="G42" s="37">
        <v>55</v>
      </c>
      <c r="H42" s="15">
        <v>2.0833333333333333E-3</v>
      </c>
      <c r="I42" s="16">
        <f t="shared" si="10"/>
        <v>5.2083333333333329E-2</v>
      </c>
      <c r="J42" s="49">
        <f t="shared" si="14"/>
        <v>0.29513888888888873</v>
      </c>
      <c r="K42" s="15">
        <f t="shared" si="15"/>
        <v>0.32291666666666646</v>
      </c>
      <c r="L42" s="15">
        <f t="shared" si="16"/>
        <v>0.37847222222222204</v>
      </c>
      <c r="M42" s="15">
        <f t="shared" si="17"/>
        <v>0.55902777777777757</v>
      </c>
      <c r="N42" s="15">
        <f t="shared" si="18"/>
        <v>0.64236111111111094</v>
      </c>
      <c r="O42" s="15">
        <f t="shared" si="19"/>
        <v>0.72569444444444431</v>
      </c>
      <c r="P42" s="50">
        <f t="shared" si="20"/>
        <v>0.78819444444444431</v>
      </c>
    </row>
    <row r="43" spans="1:16" ht="15" customHeight="1" thickBot="1" x14ac:dyDescent="0.3">
      <c r="A43" s="108">
        <f t="shared" si="7"/>
        <v>35</v>
      </c>
      <c r="B43" s="123" t="s">
        <v>97</v>
      </c>
      <c r="C43" s="124" t="s">
        <v>98</v>
      </c>
      <c r="D43" s="44" t="s">
        <v>22</v>
      </c>
      <c r="E43" s="36" t="str">
        <f t="shared" si="8"/>
        <v>-</v>
      </c>
      <c r="F43" s="39">
        <v>1.5</v>
      </c>
      <c r="G43" s="37">
        <v>56.5</v>
      </c>
      <c r="H43" s="15">
        <v>1.3888888888888889E-3</v>
      </c>
      <c r="I43" s="16">
        <f t="shared" si="10"/>
        <v>5.347222222222222E-2</v>
      </c>
      <c r="J43" s="49">
        <f t="shared" si="14"/>
        <v>0.29652777777777761</v>
      </c>
      <c r="K43" s="15">
        <f t="shared" si="15"/>
        <v>0.32430555555555535</v>
      </c>
      <c r="L43" s="15">
        <f t="shared" si="16"/>
        <v>0.37986111111111093</v>
      </c>
      <c r="M43" s="15">
        <f t="shared" si="17"/>
        <v>0.56041666666666645</v>
      </c>
      <c r="N43" s="15">
        <f t="shared" si="18"/>
        <v>0.64374999999999982</v>
      </c>
      <c r="O43" s="15"/>
      <c r="P43" s="50">
        <f t="shared" si="20"/>
        <v>0.78958333333333319</v>
      </c>
    </row>
    <row r="44" spans="1:16" ht="15" customHeight="1" thickBot="1" x14ac:dyDescent="0.3">
      <c r="A44" s="108">
        <f t="shared" si="7"/>
        <v>36</v>
      </c>
      <c r="B44" s="123" t="s">
        <v>140</v>
      </c>
      <c r="C44" s="124"/>
      <c r="D44" s="44" t="s">
        <v>24</v>
      </c>
      <c r="E44" s="36" t="str">
        <f t="shared" si="8"/>
        <v>-</v>
      </c>
      <c r="F44" s="39">
        <v>0.7</v>
      </c>
      <c r="G44" s="37">
        <f t="shared" si="9"/>
        <v>57.2</v>
      </c>
      <c r="H44" s="15">
        <v>6.9444444444444447E-4</v>
      </c>
      <c r="I44" s="16">
        <f t="shared" si="10"/>
        <v>5.4166666666666662E-2</v>
      </c>
      <c r="J44" s="49">
        <f t="shared" si="14"/>
        <v>0.29722222222222205</v>
      </c>
      <c r="K44" s="15">
        <f t="shared" si="15"/>
        <v>0.32499999999999979</v>
      </c>
      <c r="L44" s="15">
        <f t="shared" si="16"/>
        <v>0.38055555555555537</v>
      </c>
      <c r="M44" s="15">
        <f t="shared" si="17"/>
        <v>0.56111111111111089</v>
      </c>
      <c r="N44" s="15">
        <f t="shared" si="18"/>
        <v>0.64444444444444426</v>
      </c>
      <c r="O44" s="15"/>
      <c r="P44" s="50">
        <f t="shared" si="20"/>
        <v>0.79027777777777763</v>
      </c>
    </row>
    <row r="45" spans="1:16" ht="15" customHeight="1" thickBot="1" x14ac:dyDescent="0.3">
      <c r="A45" s="108">
        <f t="shared" si="7"/>
        <v>37</v>
      </c>
      <c r="B45" s="123" t="s">
        <v>141</v>
      </c>
      <c r="C45" s="124"/>
      <c r="D45" s="44" t="s">
        <v>24</v>
      </c>
      <c r="E45" s="36" t="str">
        <f t="shared" si="8"/>
        <v>-</v>
      </c>
      <c r="F45" s="39">
        <v>0.7</v>
      </c>
      <c r="G45" s="37">
        <f t="shared" si="9"/>
        <v>57.900000000000006</v>
      </c>
      <c r="H45" s="15">
        <v>6.9444444444444447E-4</v>
      </c>
      <c r="I45" s="16">
        <f t="shared" si="10"/>
        <v>5.4861111111111104E-2</v>
      </c>
      <c r="J45" s="49">
        <f t="shared" si="14"/>
        <v>0.2979166666666665</v>
      </c>
      <c r="K45" s="15">
        <f t="shared" si="15"/>
        <v>0.32569444444444423</v>
      </c>
      <c r="L45" s="15">
        <f t="shared" si="16"/>
        <v>0.38124999999999981</v>
      </c>
      <c r="M45" s="15">
        <f t="shared" si="17"/>
        <v>0.56180555555555534</v>
      </c>
      <c r="N45" s="15">
        <f t="shared" si="18"/>
        <v>0.64513888888888871</v>
      </c>
      <c r="O45" s="15"/>
      <c r="P45" s="50">
        <f t="shared" si="20"/>
        <v>0.79097222222222208</v>
      </c>
    </row>
    <row r="46" spans="1:16" ht="15" customHeight="1" thickBot="1" x14ac:dyDescent="0.3">
      <c r="A46" s="108">
        <f t="shared" si="7"/>
        <v>38</v>
      </c>
      <c r="B46" s="123" t="s">
        <v>142</v>
      </c>
      <c r="C46" s="124"/>
      <c r="D46" s="44" t="s">
        <v>24</v>
      </c>
      <c r="E46" s="36" t="str">
        <f t="shared" si="8"/>
        <v>-</v>
      </c>
      <c r="F46" s="39">
        <v>2.6</v>
      </c>
      <c r="G46" s="37">
        <f t="shared" si="9"/>
        <v>60.500000000000007</v>
      </c>
      <c r="H46" s="15">
        <v>2.0833333333333333E-3</v>
      </c>
      <c r="I46" s="16">
        <f t="shared" si="10"/>
        <v>5.6944444444444436E-2</v>
      </c>
      <c r="J46" s="49">
        <f t="shared" si="14"/>
        <v>0.29999999999999982</v>
      </c>
      <c r="K46" s="15">
        <f t="shared" si="15"/>
        <v>0.32777777777777756</v>
      </c>
      <c r="L46" s="15">
        <f t="shared" si="16"/>
        <v>0.38333333333333314</v>
      </c>
      <c r="M46" s="15">
        <f t="shared" si="17"/>
        <v>0.56388888888888866</v>
      </c>
      <c r="N46" s="15">
        <f t="shared" si="18"/>
        <v>0.64722222222222203</v>
      </c>
      <c r="O46" s="15"/>
      <c r="P46" s="50">
        <f t="shared" si="20"/>
        <v>0.7930555555555554</v>
      </c>
    </row>
    <row r="47" spans="1:16" ht="15" customHeight="1" thickBot="1" x14ac:dyDescent="0.3">
      <c r="A47" s="108">
        <f t="shared" si="7"/>
        <v>39</v>
      </c>
      <c r="B47" s="123" t="s">
        <v>144</v>
      </c>
      <c r="C47" s="124" t="s">
        <v>69</v>
      </c>
      <c r="D47" s="44" t="s">
        <v>21</v>
      </c>
      <c r="E47" s="36" t="str">
        <f t="shared" si="8"/>
        <v>-</v>
      </c>
      <c r="F47" s="39">
        <v>2.5</v>
      </c>
      <c r="G47" s="37">
        <f t="shared" si="9"/>
        <v>63.000000000000007</v>
      </c>
      <c r="H47" s="15">
        <v>2.0833333333333333E-3</v>
      </c>
      <c r="I47" s="16">
        <f t="shared" si="10"/>
        <v>5.9027777777777769E-2</v>
      </c>
      <c r="J47" s="49">
        <f t="shared" si="14"/>
        <v>0.30208333333333315</v>
      </c>
      <c r="K47" s="15">
        <f t="shared" si="15"/>
        <v>0.32986111111111088</v>
      </c>
      <c r="L47" s="15">
        <f t="shared" si="16"/>
        <v>0.38541666666666646</v>
      </c>
      <c r="M47" s="15">
        <f t="shared" si="17"/>
        <v>0.56597222222222199</v>
      </c>
      <c r="N47" s="15">
        <f t="shared" si="18"/>
        <v>0.64930555555555536</v>
      </c>
      <c r="O47" s="15"/>
      <c r="P47" s="50">
        <f t="shared" si="20"/>
        <v>0.79513888888888873</v>
      </c>
    </row>
    <row r="48" spans="1:16" ht="15" customHeight="1" thickBot="1" x14ac:dyDescent="0.3">
      <c r="A48" s="108">
        <f t="shared" si="7"/>
        <v>40</v>
      </c>
      <c r="B48" s="123" t="s">
        <v>143</v>
      </c>
      <c r="C48" s="124" t="s">
        <v>69</v>
      </c>
      <c r="D48" s="44" t="s">
        <v>21</v>
      </c>
      <c r="E48" s="36" t="str">
        <f t="shared" si="8"/>
        <v>-</v>
      </c>
      <c r="F48" s="39">
        <v>0.6</v>
      </c>
      <c r="G48" s="37">
        <f t="shared" si="9"/>
        <v>63.600000000000009</v>
      </c>
      <c r="H48" s="15">
        <v>6.9444444444444447E-4</v>
      </c>
      <c r="I48" s="16">
        <f t="shared" si="10"/>
        <v>5.9722222222222211E-2</v>
      </c>
      <c r="J48" s="49">
        <f t="shared" si="14"/>
        <v>0.30277777777777759</v>
      </c>
      <c r="K48" s="15">
        <f t="shared" si="15"/>
        <v>0.33055555555555532</v>
      </c>
      <c r="L48" s="15">
        <f t="shared" si="16"/>
        <v>0.38611111111111091</v>
      </c>
      <c r="M48" s="15">
        <f t="shared" si="17"/>
        <v>0.56666666666666643</v>
      </c>
      <c r="N48" s="15">
        <f t="shared" si="18"/>
        <v>0.6499999999999998</v>
      </c>
      <c r="O48" s="15"/>
      <c r="P48" s="50">
        <f t="shared" si="20"/>
        <v>0.79583333333333317</v>
      </c>
    </row>
    <row r="49" spans="1:17" ht="15" customHeight="1" thickBot="1" x14ac:dyDescent="0.3">
      <c r="A49" s="108">
        <v>40</v>
      </c>
      <c r="B49" s="123" t="s">
        <v>47</v>
      </c>
      <c r="C49" s="124"/>
      <c r="D49" s="44" t="s">
        <v>23</v>
      </c>
      <c r="E49" s="36" t="str">
        <f t="shared" si="8"/>
        <v>-</v>
      </c>
      <c r="F49" s="39">
        <v>2.6</v>
      </c>
      <c r="G49" s="37">
        <v>66.2</v>
      </c>
      <c r="H49" s="15">
        <v>2.0833333333333333E-3</v>
      </c>
      <c r="I49" s="16">
        <f t="shared" si="10"/>
        <v>6.1805555555555544E-2</v>
      </c>
      <c r="J49" s="49">
        <f t="shared" si="14"/>
        <v>0.30486111111111092</v>
      </c>
      <c r="K49" s="15">
        <f t="shared" si="15"/>
        <v>0.33263888888888865</v>
      </c>
      <c r="L49" s="15">
        <f t="shared" si="16"/>
        <v>0.38819444444444423</v>
      </c>
      <c r="M49" s="15">
        <f t="shared" si="17"/>
        <v>0.56874999999999976</v>
      </c>
      <c r="N49" s="15">
        <f t="shared" si="18"/>
        <v>0.65208333333333313</v>
      </c>
      <c r="O49" s="15"/>
      <c r="P49" s="50">
        <f t="shared" si="20"/>
        <v>0.7979166666666665</v>
      </c>
    </row>
    <row r="50" spans="1:17" ht="15" customHeight="1" thickBot="1" x14ac:dyDescent="0.3">
      <c r="A50" s="108">
        <f t="shared" si="7"/>
        <v>41</v>
      </c>
      <c r="B50" s="123" t="s">
        <v>48</v>
      </c>
      <c r="C50" s="124"/>
      <c r="D50" s="44" t="s">
        <v>23</v>
      </c>
      <c r="E50" s="36" t="str">
        <f t="shared" si="8"/>
        <v>-</v>
      </c>
      <c r="F50" s="85">
        <v>1.8</v>
      </c>
      <c r="G50" s="37">
        <f t="shared" si="9"/>
        <v>68</v>
      </c>
      <c r="H50" s="15">
        <v>1.3888888888888889E-3</v>
      </c>
      <c r="I50" s="16">
        <f t="shared" si="10"/>
        <v>6.3194444444444428E-2</v>
      </c>
      <c r="J50" s="49">
        <f t="shared" si="14"/>
        <v>0.3062499999999998</v>
      </c>
      <c r="K50" s="15">
        <f t="shared" si="15"/>
        <v>0.33402777777777753</v>
      </c>
      <c r="L50" s="15">
        <f t="shared" si="16"/>
        <v>0.38958333333333311</v>
      </c>
      <c r="M50" s="15">
        <f t="shared" si="17"/>
        <v>0.57013888888888864</v>
      </c>
      <c r="N50" s="15">
        <f t="shared" si="18"/>
        <v>0.65347222222222201</v>
      </c>
      <c r="O50" s="15"/>
      <c r="P50" s="50">
        <f t="shared" si="20"/>
        <v>0.79930555555555538</v>
      </c>
    </row>
    <row r="51" spans="1:17" ht="15" customHeight="1" thickBot="1" x14ac:dyDescent="0.3">
      <c r="A51" s="108">
        <f t="shared" si="7"/>
        <v>42</v>
      </c>
      <c r="B51" s="123" t="s">
        <v>49</v>
      </c>
      <c r="C51" s="124"/>
      <c r="D51" s="44" t="s">
        <v>23</v>
      </c>
      <c r="E51" s="36" t="str">
        <f t="shared" si="8"/>
        <v>-</v>
      </c>
      <c r="F51" s="41">
        <v>1</v>
      </c>
      <c r="G51" s="37">
        <f t="shared" si="9"/>
        <v>69</v>
      </c>
      <c r="H51" s="15">
        <v>1.3888888888888889E-3</v>
      </c>
      <c r="I51" s="16">
        <f t="shared" si="10"/>
        <v>6.4583333333333312E-2</v>
      </c>
      <c r="J51" s="49">
        <f t="shared" si="14"/>
        <v>0.30763888888888868</v>
      </c>
      <c r="K51" s="15">
        <f t="shared" si="15"/>
        <v>0.33541666666666642</v>
      </c>
      <c r="L51" s="15">
        <f t="shared" si="16"/>
        <v>0.390972222222222</v>
      </c>
      <c r="M51" s="15">
        <f t="shared" si="17"/>
        <v>0.57152777777777752</v>
      </c>
      <c r="N51" s="15">
        <f t="shared" si="18"/>
        <v>0.65486111111111089</v>
      </c>
      <c r="O51" s="15"/>
      <c r="P51" s="50">
        <f t="shared" si="20"/>
        <v>0.80069444444444426</v>
      </c>
    </row>
    <row r="52" spans="1:17" ht="15" customHeight="1" thickBot="1" x14ac:dyDescent="0.3">
      <c r="A52" s="108">
        <f t="shared" si="7"/>
        <v>43</v>
      </c>
      <c r="B52" s="123" t="s">
        <v>50</v>
      </c>
      <c r="C52" s="124"/>
      <c r="D52" s="44" t="s">
        <v>23</v>
      </c>
      <c r="E52" s="36" t="str">
        <f t="shared" si="8"/>
        <v>-</v>
      </c>
      <c r="F52" s="41">
        <v>0.7</v>
      </c>
      <c r="G52" s="37">
        <f t="shared" si="9"/>
        <v>69.7</v>
      </c>
      <c r="H52" s="15">
        <v>6.9444444444444447E-4</v>
      </c>
      <c r="I52" s="16">
        <f t="shared" si="10"/>
        <v>6.5277777777777754E-2</v>
      </c>
      <c r="J52" s="49">
        <f t="shared" si="14"/>
        <v>0.30833333333333313</v>
      </c>
      <c r="K52" s="15">
        <f t="shared" si="15"/>
        <v>0.33611111111111086</v>
      </c>
      <c r="L52" s="15">
        <f t="shared" si="16"/>
        <v>0.39166666666666644</v>
      </c>
      <c r="M52" s="15">
        <f t="shared" si="17"/>
        <v>0.57222222222222197</v>
      </c>
      <c r="N52" s="15">
        <f t="shared" si="18"/>
        <v>0.65555555555555534</v>
      </c>
      <c r="O52" s="15"/>
      <c r="P52" s="50">
        <f t="shared" si="20"/>
        <v>0.80138888888888871</v>
      </c>
    </row>
    <row r="53" spans="1:17" ht="15" customHeight="1" thickBot="1" x14ac:dyDescent="0.3">
      <c r="A53" s="108">
        <f t="shared" si="7"/>
        <v>44</v>
      </c>
      <c r="B53" s="123" t="s">
        <v>99</v>
      </c>
      <c r="C53" s="125" t="s">
        <v>100</v>
      </c>
      <c r="D53" s="79" t="s">
        <v>22</v>
      </c>
      <c r="E53" s="80" t="str">
        <f t="shared" si="8"/>
        <v>-</v>
      </c>
      <c r="F53" s="81">
        <v>2.1</v>
      </c>
      <c r="G53" s="37">
        <f t="shared" si="9"/>
        <v>71.8</v>
      </c>
      <c r="H53" s="82">
        <v>2.0833333333333333E-3</v>
      </c>
      <c r="I53" s="16">
        <f t="shared" si="10"/>
        <v>6.7361111111111094E-2</v>
      </c>
      <c r="J53" s="49">
        <f t="shared" si="14"/>
        <v>0.31041666666666645</v>
      </c>
      <c r="K53" s="15">
        <f t="shared" si="15"/>
        <v>0.33819444444444419</v>
      </c>
      <c r="L53" s="15">
        <f t="shared" si="16"/>
        <v>0.39374999999999977</v>
      </c>
      <c r="M53" s="15">
        <f t="shared" si="17"/>
        <v>0.57430555555555529</v>
      </c>
      <c r="N53" s="15">
        <f t="shared" si="18"/>
        <v>0.65763888888888866</v>
      </c>
      <c r="O53" s="15"/>
      <c r="P53" s="50">
        <f t="shared" si="20"/>
        <v>0.80347222222222203</v>
      </c>
    </row>
    <row r="54" spans="1:17" ht="15" customHeight="1" thickBot="1" x14ac:dyDescent="0.3">
      <c r="A54" s="108">
        <f t="shared" si="7"/>
        <v>45</v>
      </c>
      <c r="B54" s="123" t="s">
        <v>101</v>
      </c>
      <c r="C54" s="125" t="s">
        <v>102</v>
      </c>
      <c r="D54" s="79" t="s">
        <v>22</v>
      </c>
      <c r="E54" s="80" t="str">
        <f t="shared" si="8"/>
        <v>-</v>
      </c>
      <c r="F54" s="81">
        <v>0.5</v>
      </c>
      <c r="G54" s="37">
        <f t="shared" si="9"/>
        <v>72.3</v>
      </c>
      <c r="H54" s="82">
        <v>6.9444444444444447E-4</v>
      </c>
      <c r="I54" s="16">
        <f t="shared" si="10"/>
        <v>6.8055555555555536E-2</v>
      </c>
      <c r="J54" s="49">
        <f t="shared" si="14"/>
        <v>0.31111111111111089</v>
      </c>
      <c r="K54" s="15">
        <f t="shared" si="15"/>
        <v>0.33888888888888863</v>
      </c>
      <c r="L54" s="15">
        <f t="shared" si="16"/>
        <v>0.39444444444444421</v>
      </c>
      <c r="M54" s="15">
        <f t="shared" si="17"/>
        <v>0.57499999999999973</v>
      </c>
      <c r="N54" s="15">
        <f t="shared" si="18"/>
        <v>0.6583333333333331</v>
      </c>
      <c r="O54" s="15"/>
      <c r="P54" s="50">
        <f t="shared" si="20"/>
        <v>0.80416666666666647</v>
      </c>
    </row>
    <row r="55" spans="1:17" ht="15" customHeight="1" thickBot="1" x14ac:dyDescent="0.3">
      <c r="A55" s="108">
        <f t="shared" si="7"/>
        <v>46</v>
      </c>
      <c r="B55" s="123" t="s">
        <v>103</v>
      </c>
      <c r="C55" s="125" t="s">
        <v>104</v>
      </c>
      <c r="D55" s="79" t="s">
        <v>22</v>
      </c>
      <c r="E55" s="80" t="str">
        <f t="shared" si="8"/>
        <v>-</v>
      </c>
      <c r="F55" s="81">
        <v>0.6</v>
      </c>
      <c r="G55" s="37">
        <f t="shared" si="9"/>
        <v>72.899999999999991</v>
      </c>
      <c r="H55" s="82">
        <v>6.9444444444444447E-4</v>
      </c>
      <c r="I55" s="16">
        <f t="shared" si="10"/>
        <v>6.8749999999999978E-2</v>
      </c>
      <c r="J55" s="49">
        <f t="shared" si="14"/>
        <v>0.31180555555555534</v>
      </c>
      <c r="K55" s="15">
        <f t="shared" si="15"/>
        <v>0.33958333333333307</v>
      </c>
      <c r="L55" s="15">
        <f t="shared" si="16"/>
        <v>0.39513888888888865</v>
      </c>
      <c r="M55" s="15">
        <f t="shared" si="17"/>
        <v>0.57569444444444418</v>
      </c>
      <c r="N55" s="15">
        <f t="shared" si="18"/>
        <v>0.65902777777777755</v>
      </c>
      <c r="O55" s="15"/>
      <c r="P55" s="50">
        <f t="shared" si="20"/>
        <v>0.80486111111111092</v>
      </c>
    </row>
    <row r="56" spans="1:17" ht="15" customHeight="1" thickBot="1" x14ac:dyDescent="0.3">
      <c r="A56" s="108">
        <f t="shared" si="7"/>
        <v>47</v>
      </c>
      <c r="B56" s="123" t="s">
        <v>108</v>
      </c>
      <c r="C56" s="125" t="s">
        <v>105</v>
      </c>
      <c r="D56" s="79" t="s">
        <v>53</v>
      </c>
      <c r="E56" s="80" t="str">
        <f t="shared" si="8"/>
        <v>-</v>
      </c>
      <c r="F56" s="81">
        <v>0.8</v>
      </c>
      <c r="G56" s="37">
        <f t="shared" si="9"/>
        <v>73.699999999999989</v>
      </c>
      <c r="H56" s="82">
        <v>1.3888888888888889E-3</v>
      </c>
      <c r="I56" s="16">
        <f t="shared" si="10"/>
        <v>7.0138888888888862E-2</v>
      </c>
      <c r="J56" s="49">
        <f t="shared" si="14"/>
        <v>0.31319444444444422</v>
      </c>
      <c r="K56" s="15">
        <f t="shared" si="15"/>
        <v>0.34097222222222195</v>
      </c>
      <c r="L56" s="15">
        <f t="shared" si="16"/>
        <v>0.39652777777777753</v>
      </c>
      <c r="M56" s="15">
        <f t="shared" si="17"/>
        <v>0.57708333333333306</v>
      </c>
      <c r="N56" s="15">
        <f t="shared" si="18"/>
        <v>0.66041666666666643</v>
      </c>
      <c r="O56" s="15"/>
      <c r="P56" s="50">
        <f t="shared" si="20"/>
        <v>0.8062499999999998</v>
      </c>
    </row>
    <row r="57" spans="1:17" ht="15" customHeight="1" thickBot="1" x14ac:dyDescent="0.3">
      <c r="A57" s="108">
        <v>49</v>
      </c>
      <c r="B57" s="123" t="s">
        <v>109</v>
      </c>
      <c r="C57" s="125" t="s">
        <v>107</v>
      </c>
      <c r="D57" s="79" t="s">
        <v>21</v>
      </c>
      <c r="E57" s="80" t="str">
        <f t="shared" si="8"/>
        <v>-</v>
      </c>
      <c r="F57" s="81">
        <v>0.3</v>
      </c>
      <c r="G57" s="37">
        <v>74</v>
      </c>
      <c r="H57" s="82">
        <v>6.9444444444444447E-4</v>
      </c>
      <c r="I57" s="16">
        <f t="shared" si="10"/>
        <v>7.0833333333333304E-2</v>
      </c>
      <c r="J57" s="49">
        <f t="shared" si="14"/>
        <v>0.31388888888888866</v>
      </c>
      <c r="K57" s="15">
        <f t="shared" si="15"/>
        <v>0.3416666666666664</v>
      </c>
      <c r="L57" s="15">
        <f t="shared" si="16"/>
        <v>0.39722222222222198</v>
      </c>
      <c r="M57" s="15">
        <f t="shared" si="17"/>
        <v>0.5777777777777775</v>
      </c>
      <c r="N57" s="15">
        <f t="shared" si="18"/>
        <v>0.66111111111111087</v>
      </c>
      <c r="O57" s="15"/>
      <c r="P57" s="50">
        <f t="shared" si="20"/>
        <v>0.80694444444444424</v>
      </c>
    </row>
    <row r="58" spans="1:17" ht="15" customHeight="1" thickBot="1" x14ac:dyDescent="0.3">
      <c r="A58" s="108">
        <v>50</v>
      </c>
      <c r="B58" s="123" t="s">
        <v>106</v>
      </c>
      <c r="C58" s="125" t="s">
        <v>107</v>
      </c>
      <c r="D58" s="79" t="s">
        <v>21</v>
      </c>
      <c r="E58" s="80" t="str">
        <f t="shared" si="8"/>
        <v>-</v>
      </c>
      <c r="F58" s="81">
        <v>0.4</v>
      </c>
      <c r="G58" s="37">
        <v>74.400000000000006</v>
      </c>
      <c r="H58" s="82">
        <v>6.9444444444444447E-4</v>
      </c>
      <c r="I58" s="16">
        <f t="shared" si="10"/>
        <v>7.1527777777777746E-2</v>
      </c>
      <c r="J58" s="49">
        <f t="shared" si="14"/>
        <v>0.3145833333333331</v>
      </c>
      <c r="K58" s="15">
        <f t="shared" si="15"/>
        <v>0.34236111111111084</v>
      </c>
      <c r="L58" s="15">
        <f t="shared" si="16"/>
        <v>0.39791666666666642</v>
      </c>
      <c r="M58" s="15">
        <f t="shared" si="17"/>
        <v>0.57847222222222194</v>
      </c>
      <c r="N58" s="15">
        <f t="shared" si="18"/>
        <v>0.66180555555555531</v>
      </c>
      <c r="O58" s="15"/>
      <c r="P58" s="50">
        <f t="shared" si="20"/>
        <v>0.80763888888888868</v>
      </c>
    </row>
    <row r="59" spans="1:17" ht="15" customHeight="1" x14ac:dyDescent="0.25">
      <c r="A59" s="128">
        <f t="shared" si="7"/>
        <v>51</v>
      </c>
      <c r="B59" s="84" t="s">
        <v>110</v>
      </c>
      <c r="C59" s="125" t="s">
        <v>107</v>
      </c>
      <c r="D59" s="79" t="s">
        <v>21</v>
      </c>
      <c r="E59" s="80" t="str">
        <f t="shared" si="8"/>
        <v>-</v>
      </c>
      <c r="F59" s="81">
        <v>0.9</v>
      </c>
      <c r="G59" s="129">
        <f t="shared" si="9"/>
        <v>75.300000000000011</v>
      </c>
      <c r="H59" s="82">
        <v>1.3888888888888889E-3</v>
      </c>
      <c r="I59" s="127">
        <f t="shared" si="10"/>
        <v>7.291666666666663E-2</v>
      </c>
      <c r="J59" s="83">
        <f t="shared" si="14"/>
        <v>0.31597222222222199</v>
      </c>
      <c r="K59" s="82">
        <f t="shared" si="15"/>
        <v>0.34374999999999972</v>
      </c>
      <c r="L59" s="82">
        <f t="shared" si="16"/>
        <v>0.3993055555555553</v>
      </c>
      <c r="M59" s="82">
        <f t="shared" si="17"/>
        <v>0.57986111111111083</v>
      </c>
      <c r="N59" s="82">
        <f t="shared" si="18"/>
        <v>0.6631944444444442</v>
      </c>
      <c r="O59" s="82"/>
      <c r="P59" s="50">
        <f t="shared" si="20"/>
        <v>0.80902777777777757</v>
      </c>
    </row>
    <row r="60" spans="1:17" ht="15" customHeight="1" x14ac:dyDescent="0.25">
      <c r="A60" s="130"/>
      <c r="B60" s="131" t="s">
        <v>25</v>
      </c>
      <c r="C60" s="132"/>
      <c r="D60" s="133"/>
      <c r="E60" s="134"/>
      <c r="F60" s="135"/>
      <c r="G60" s="136"/>
      <c r="H60" s="137"/>
      <c r="I60" s="138"/>
      <c r="J60" s="139"/>
      <c r="K60" s="137"/>
      <c r="L60" s="137"/>
      <c r="M60" s="137"/>
      <c r="N60" s="137"/>
      <c r="O60" s="137"/>
      <c r="P60" s="140"/>
      <c r="Q60" s="112"/>
    </row>
    <row r="61" spans="1:17" x14ac:dyDescent="0.25">
      <c r="B61" s="22" t="s">
        <v>14</v>
      </c>
      <c r="C61" s="104"/>
      <c r="D61" s="104"/>
      <c r="E61" s="104"/>
      <c r="F61" s="104"/>
      <c r="G61" s="104"/>
      <c r="H61" s="18"/>
      <c r="I61" s="19"/>
      <c r="J61" s="20"/>
      <c r="K61" s="21"/>
      <c r="L61" s="20"/>
      <c r="M61" s="21"/>
      <c r="N61" s="20"/>
      <c r="O61" s="20"/>
      <c r="P61" s="29"/>
    </row>
    <row r="62" spans="1:17" x14ac:dyDescent="0.25">
      <c r="B62" s="31" t="s">
        <v>26</v>
      </c>
      <c r="C62" s="27"/>
      <c r="D62" s="20"/>
      <c r="E62" s="20"/>
      <c r="F62" s="21"/>
      <c r="G62" s="21"/>
      <c r="H62" s="18"/>
      <c r="I62" s="19"/>
      <c r="J62" s="20"/>
      <c r="K62" s="21"/>
      <c r="L62" s="20"/>
      <c r="M62" s="21"/>
      <c r="N62" s="20"/>
      <c r="O62" s="20"/>
      <c r="P62" s="29"/>
    </row>
    <row r="63" spans="1:17" x14ac:dyDescent="0.25">
      <c r="B63" s="103" t="s">
        <v>15</v>
      </c>
      <c r="C63" s="27"/>
      <c r="D63" s="33"/>
      <c r="E63" s="33"/>
      <c r="F63" s="21"/>
      <c r="G63" s="21"/>
      <c r="H63" s="18"/>
      <c r="I63" s="19"/>
      <c r="J63" s="33"/>
      <c r="K63" s="21"/>
      <c r="L63" s="33"/>
      <c r="M63" s="21"/>
      <c r="N63" s="33"/>
      <c r="O63" s="33"/>
      <c r="P63" s="33"/>
    </row>
    <row r="64" spans="1:17" x14ac:dyDescent="0.25">
      <c r="B64" s="100"/>
      <c r="C64" s="103"/>
      <c r="D64" s="103"/>
      <c r="E64" s="103"/>
      <c r="F64" s="103"/>
      <c r="G64" s="103"/>
      <c r="H64" s="103"/>
      <c r="I64" s="103"/>
      <c r="J64" s="103"/>
      <c r="K64" s="21"/>
      <c r="L64" s="20"/>
      <c r="M64" s="21"/>
      <c r="N64" s="20"/>
      <c r="O64" s="20"/>
      <c r="P64" s="29"/>
    </row>
    <row r="65" spans="1:16" x14ac:dyDescent="0.25">
      <c r="B65" s="22" t="s">
        <v>16</v>
      </c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30"/>
    </row>
    <row r="66" spans="1:16" x14ac:dyDescent="0.25">
      <c r="B66" s="22" t="s">
        <v>17</v>
      </c>
      <c r="C66" s="27"/>
      <c r="D66" s="2"/>
      <c r="E66" s="2"/>
      <c r="F66" s="3"/>
      <c r="G66" s="3"/>
      <c r="H66" s="4"/>
      <c r="I66" s="5"/>
      <c r="J66" s="2"/>
      <c r="K66" s="3"/>
      <c r="L66" s="2"/>
      <c r="M66" s="3"/>
      <c r="N66" s="2"/>
      <c r="O66" s="2"/>
      <c r="P66" s="2"/>
    </row>
    <row r="67" spans="1:16" x14ac:dyDescent="0.25">
      <c r="B67" s="101" t="s">
        <v>20</v>
      </c>
      <c r="C67" s="27"/>
      <c r="D67" s="20"/>
      <c r="E67" s="20"/>
      <c r="F67" s="21"/>
      <c r="G67" s="21"/>
      <c r="H67" s="18"/>
      <c r="I67" s="19"/>
      <c r="J67" s="20"/>
      <c r="K67" s="21"/>
      <c r="L67" s="20"/>
      <c r="M67" s="21"/>
      <c r="N67" s="20"/>
      <c r="O67" s="20"/>
      <c r="P67" s="29"/>
    </row>
    <row r="68" spans="1:16" ht="15" customHeight="1" x14ac:dyDescent="0.25">
      <c r="A68" s="152" t="s">
        <v>112</v>
      </c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02"/>
      <c r="O68" s="102"/>
      <c r="P68" s="29"/>
    </row>
    <row r="69" spans="1:16" ht="18" customHeight="1" x14ac:dyDescent="0.25">
      <c r="C69" s="121"/>
      <c r="D69" s="121"/>
      <c r="E69" s="121"/>
      <c r="F69" s="121"/>
      <c r="G69" s="121"/>
      <c r="H69" s="121"/>
      <c r="I69" s="121"/>
      <c r="J69" s="121"/>
      <c r="K69" s="121"/>
      <c r="L69" s="2"/>
      <c r="M69" s="3"/>
      <c r="N69" s="2"/>
      <c r="O69" s="2"/>
      <c r="P69" s="2"/>
    </row>
  </sheetData>
  <mergeCells count="13">
    <mergeCell ref="A68:M68"/>
    <mergeCell ref="D2:H2"/>
    <mergeCell ref="D3:E3"/>
    <mergeCell ref="F3:K3"/>
    <mergeCell ref="D4:E4"/>
    <mergeCell ref="F4:G4"/>
    <mergeCell ref="D6:D8"/>
    <mergeCell ref="E6:E8"/>
    <mergeCell ref="F6:F8"/>
    <mergeCell ref="G6:G8"/>
    <mergeCell ref="H6:H8"/>
    <mergeCell ref="C6:C8"/>
    <mergeCell ref="I6:I8"/>
  </mergeCells>
  <pageMargins left="0" right="0" top="0.39370078740157483" bottom="0.39370078740157483" header="0.19685039370078741" footer="0.19685039370078741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69"/>
  <sheetViews>
    <sheetView topLeftCell="A34" zoomScaleNormal="100" workbookViewId="0">
      <selection activeCell="H51" sqref="H51"/>
    </sheetView>
  </sheetViews>
  <sheetFormatPr defaultRowHeight="15" x14ac:dyDescent="0.25"/>
  <cols>
    <col min="2" max="2" width="49.28515625" bestFit="1" customWidth="1"/>
  </cols>
  <sheetData>
    <row r="2" spans="1:16" x14ac:dyDescent="0.25">
      <c r="B2" s="34" t="s">
        <v>28</v>
      </c>
      <c r="C2" s="24"/>
      <c r="D2" s="2"/>
      <c r="E2" s="2"/>
      <c r="F2" s="3"/>
      <c r="G2" s="3"/>
      <c r="H2" s="4"/>
      <c r="I2" s="5"/>
      <c r="J2" s="2"/>
      <c r="K2" s="3"/>
    </row>
    <row r="3" spans="1:16" x14ac:dyDescent="0.25">
      <c r="B3" s="34" t="s">
        <v>65</v>
      </c>
      <c r="C3" s="24"/>
      <c r="D3" s="153" t="s">
        <v>0</v>
      </c>
      <c r="E3" s="153"/>
      <c r="F3" s="153"/>
      <c r="G3" s="153"/>
      <c r="H3" s="153"/>
      <c r="I3" s="5"/>
      <c r="J3" s="2"/>
      <c r="K3" s="3"/>
    </row>
    <row r="4" spans="1:16" x14ac:dyDescent="0.25">
      <c r="B4" s="34" t="s">
        <v>66</v>
      </c>
      <c r="C4" s="24"/>
      <c r="D4" s="154" t="s">
        <v>1</v>
      </c>
      <c r="E4" s="154"/>
      <c r="F4" s="155" t="s">
        <v>54</v>
      </c>
      <c r="G4" s="156"/>
      <c r="H4" s="156"/>
      <c r="I4" s="156"/>
      <c r="J4" s="156"/>
      <c r="K4" s="156"/>
    </row>
    <row r="5" spans="1:16" x14ac:dyDescent="0.25">
      <c r="B5" s="35"/>
      <c r="C5" s="25"/>
      <c r="D5" s="156" t="s">
        <v>2</v>
      </c>
      <c r="E5" s="156"/>
      <c r="F5" s="157">
        <v>3</v>
      </c>
      <c r="G5" s="157"/>
      <c r="H5" s="6"/>
      <c r="I5" s="7"/>
      <c r="J5" s="32"/>
      <c r="K5" s="9"/>
    </row>
    <row r="6" spans="1:16" ht="15.75" thickBot="1" x14ac:dyDescent="0.3"/>
    <row r="7" spans="1:16" x14ac:dyDescent="0.25">
      <c r="A7" s="113"/>
      <c r="B7" s="109" t="s">
        <v>3</v>
      </c>
      <c r="C7" s="162" t="s">
        <v>18</v>
      </c>
      <c r="D7" s="158" t="s">
        <v>4</v>
      </c>
      <c r="E7" s="158" t="s">
        <v>5</v>
      </c>
      <c r="F7" s="158" t="s">
        <v>6</v>
      </c>
      <c r="G7" s="158" t="s">
        <v>7</v>
      </c>
      <c r="H7" s="160" t="s">
        <v>8</v>
      </c>
      <c r="I7" s="160" t="s">
        <v>9</v>
      </c>
      <c r="J7" s="71" t="s">
        <v>62</v>
      </c>
      <c r="K7" s="71" t="s">
        <v>93</v>
      </c>
      <c r="L7" s="72" t="s">
        <v>27</v>
      </c>
      <c r="M7" s="72" t="s">
        <v>63</v>
      </c>
      <c r="N7" s="72" t="s">
        <v>27</v>
      </c>
      <c r="O7" s="71" t="s">
        <v>27</v>
      </c>
      <c r="P7" s="73" t="s">
        <v>63</v>
      </c>
    </row>
    <row r="8" spans="1:16" x14ac:dyDescent="0.25">
      <c r="A8" s="114" t="s">
        <v>67</v>
      </c>
      <c r="B8" s="110" t="s">
        <v>10</v>
      </c>
      <c r="C8" s="163"/>
      <c r="D8" s="159"/>
      <c r="E8" s="159"/>
      <c r="F8" s="159"/>
      <c r="G8" s="159"/>
      <c r="H8" s="161"/>
      <c r="I8" s="161"/>
      <c r="J8" s="11" t="s">
        <v>11</v>
      </c>
      <c r="K8" s="11" t="s">
        <v>11</v>
      </c>
      <c r="L8" s="11" t="s">
        <v>12</v>
      </c>
      <c r="M8" s="11" t="s">
        <v>11</v>
      </c>
      <c r="N8" s="11" t="s">
        <v>11</v>
      </c>
      <c r="O8" s="11" t="s">
        <v>11</v>
      </c>
      <c r="P8" s="75" t="s">
        <v>11</v>
      </c>
    </row>
    <row r="9" spans="1:16" ht="15.75" thickBot="1" x14ac:dyDescent="0.3">
      <c r="A9" s="115"/>
      <c r="B9" s="111" t="s">
        <v>19</v>
      </c>
      <c r="C9" s="167"/>
      <c r="D9" s="168"/>
      <c r="E9" s="168"/>
      <c r="F9" s="168"/>
      <c r="G9" s="168"/>
      <c r="H9" s="169"/>
      <c r="I9" s="169"/>
      <c r="J9" s="78" t="s">
        <v>113</v>
      </c>
      <c r="K9" s="78" t="s">
        <v>114</v>
      </c>
      <c r="L9" s="96" t="s">
        <v>115</v>
      </c>
      <c r="M9" s="96" t="s">
        <v>116</v>
      </c>
      <c r="N9" s="96" t="s">
        <v>117</v>
      </c>
      <c r="O9" s="96" t="s">
        <v>118</v>
      </c>
      <c r="P9" s="97" t="s">
        <v>119</v>
      </c>
    </row>
    <row r="10" spans="1:16" ht="20.100000000000001" customHeight="1" thickBot="1" x14ac:dyDescent="0.3">
      <c r="A10" s="120">
        <v>1</v>
      </c>
      <c r="B10" s="117" t="s">
        <v>127</v>
      </c>
      <c r="C10" s="52" t="s">
        <v>107</v>
      </c>
      <c r="D10" s="53" t="s">
        <v>21</v>
      </c>
      <c r="E10" s="54" t="str">
        <f t="shared" ref="E10" si="0">IF(F10&gt;0.9,F10/H10/24,"-")</f>
        <v>-</v>
      </c>
      <c r="F10" s="55">
        <v>0</v>
      </c>
      <c r="G10" s="55">
        <v>0</v>
      </c>
      <c r="H10" s="56" t="s">
        <v>13</v>
      </c>
      <c r="I10" s="57" t="s">
        <v>13</v>
      </c>
      <c r="J10" s="58">
        <v>0.23611111111111113</v>
      </c>
      <c r="K10" s="58"/>
      <c r="L10" s="64">
        <v>0.30902777777777779</v>
      </c>
      <c r="M10" s="64">
        <v>0.47569444444444442</v>
      </c>
      <c r="N10" s="64">
        <v>0.55902777777777779</v>
      </c>
      <c r="O10" s="99">
        <v>0.64236111111111105</v>
      </c>
      <c r="P10" s="64">
        <v>0.72569444444444453</v>
      </c>
    </row>
    <row r="11" spans="1:16" ht="15.75" thickBot="1" x14ac:dyDescent="0.3">
      <c r="A11" s="116">
        <f>SUM(A10+1)</f>
        <v>2</v>
      </c>
      <c r="B11" s="118" t="s">
        <v>128</v>
      </c>
      <c r="C11" s="59" t="s">
        <v>69</v>
      </c>
      <c r="D11" s="60" t="s">
        <v>21</v>
      </c>
      <c r="E11" s="61" t="str">
        <f>IF(F11&gt;2.9,F11/H11/24,"-")</f>
        <v>-</v>
      </c>
      <c r="F11" s="92">
        <v>0.7</v>
      </c>
      <c r="G11" s="62">
        <f>G10+F11</f>
        <v>0.7</v>
      </c>
      <c r="H11" s="49">
        <v>1.3888888888888889E-3</v>
      </c>
      <c r="I11" s="63">
        <f>H11+I10</f>
        <v>1.3888888888888889E-3</v>
      </c>
      <c r="J11" s="49">
        <f t="shared" ref="J11:J60" si="1">J10+H11</f>
        <v>0.23750000000000002</v>
      </c>
      <c r="K11" s="49"/>
      <c r="L11" s="64">
        <f>SUM(L10+H11)</f>
        <v>0.31041666666666667</v>
      </c>
      <c r="M11" s="64">
        <f>SUM(M10+H11)</f>
        <v>0.4770833333333333</v>
      </c>
      <c r="N11" s="64">
        <f>SUM(N10+H11)</f>
        <v>0.56041666666666667</v>
      </c>
      <c r="O11" s="64">
        <f>SUM(O10+H11)</f>
        <v>0.64374999999999993</v>
      </c>
      <c r="P11" s="98">
        <f>SUM(P10+H11)</f>
        <v>0.72708333333333341</v>
      </c>
    </row>
    <row r="12" spans="1:16" ht="15.75" thickBot="1" x14ac:dyDescent="0.3">
      <c r="A12" s="116">
        <v>3</v>
      </c>
      <c r="B12" s="118" t="s">
        <v>71</v>
      </c>
      <c r="C12" s="59" t="s">
        <v>69</v>
      </c>
      <c r="D12" s="60" t="s">
        <v>21</v>
      </c>
      <c r="E12" s="61"/>
      <c r="F12" s="92">
        <v>0.6</v>
      </c>
      <c r="G12" s="62">
        <v>1.3</v>
      </c>
      <c r="H12" s="49">
        <v>6.9444444444444447E-4</v>
      </c>
      <c r="I12" s="63">
        <f t="shared" ref="I12:I13" si="2">H12+I11</f>
        <v>2.0833333333333333E-3</v>
      </c>
      <c r="J12" s="49">
        <f t="shared" si="1"/>
        <v>0.23819444444444446</v>
      </c>
      <c r="K12" s="49"/>
      <c r="L12" s="64">
        <f t="shared" ref="L12:L13" si="3">SUM(L11+H12)</f>
        <v>0.31111111111111112</v>
      </c>
      <c r="M12" s="64">
        <f t="shared" ref="M12:M13" si="4">SUM(M11+H12)</f>
        <v>0.47777777777777775</v>
      </c>
      <c r="N12" s="64">
        <f t="shared" ref="N12:N13" si="5">SUM(N11+H12)</f>
        <v>0.56111111111111112</v>
      </c>
      <c r="O12" s="64">
        <f t="shared" ref="O12:O13" si="6">SUM(O11+H12)</f>
        <v>0.64444444444444438</v>
      </c>
      <c r="P12" s="98">
        <f t="shared" ref="P12:P13" si="7">SUM(P11+H12)</f>
        <v>0.72777777777777786</v>
      </c>
    </row>
    <row r="13" spans="1:16" ht="15.75" customHeight="1" thickBot="1" x14ac:dyDescent="0.3">
      <c r="A13" s="116">
        <v>4</v>
      </c>
      <c r="B13" s="119" t="s">
        <v>130</v>
      </c>
      <c r="C13" s="59" t="s">
        <v>120</v>
      </c>
      <c r="D13" s="60" t="s">
        <v>22</v>
      </c>
      <c r="E13" s="61" t="str">
        <f t="shared" ref="E13:E60" si="8">IF(F13&gt;2.9,F13/H13/24,"-")</f>
        <v>-</v>
      </c>
      <c r="F13" s="92">
        <v>0.3</v>
      </c>
      <c r="G13" s="62">
        <v>1.6</v>
      </c>
      <c r="H13" s="49">
        <v>6.9444444444444447E-4</v>
      </c>
      <c r="I13" s="63">
        <f t="shared" si="2"/>
        <v>2.7777777777777779E-3</v>
      </c>
      <c r="J13" s="49">
        <f t="shared" si="1"/>
        <v>0.2388888888888889</v>
      </c>
      <c r="K13" s="49"/>
      <c r="L13" s="64">
        <f t="shared" si="3"/>
        <v>0.31180555555555556</v>
      </c>
      <c r="M13" s="64">
        <f t="shared" si="4"/>
        <v>0.47847222222222219</v>
      </c>
      <c r="N13" s="64">
        <f t="shared" si="5"/>
        <v>0.56180555555555556</v>
      </c>
      <c r="O13" s="64">
        <f t="shared" si="6"/>
        <v>0.64513888888888882</v>
      </c>
      <c r="P13" s="98">
        <f t="shared" si="7"/>
        <v>0.7284722222222223</v>
      </c>
    </row>
    <row r="14" spans="1:16" ht="15.75" thickBot="1" x14ac:dyDescent="0.3">
      <c r="A14" s="116">
        <f t="shared" ref="A14:A60" si="9">SUM(A13+1)</f>
        <v>5</v>
      </c>
      <c r="B14" s="119" t="s">
        <v>129</v>
      </c>
      <c r="C14" s="59" t="s">
        <v>121</v>
      </c>
      <c r="D14" s="60" t="s">
        <v>22</v>
      </c>
      <c r="E14" s="61" t="str">
        <f t="shared" si="8"/>
        <v>-</v>
      </c>
      <c r="F14" s="92">
        <v>0.7</v>
      </c>
      <c r="G14" s="62">
        <f t="shared" ref="G14:G60" si="10">G13+F14</f>
        <v>2.2999999999999998</v>
      </c>
      <c r="H14" s="49">
        <v>6.9444444444444447E-4</v>
      </c>
      <c r="I14" s="63">
        <f t="shared" ref="I14:I60" si="11">H14+I13</f>
        <v>3.4722222222222225E-3</v>
      </c>
      <c r="J14" s="49">
        <f t="shared" si="1"/>
        <v>0.23958333333333334</v>
      </c>
      <c r="K14" s="49"/>
      <c r="L14" s="64">
        <f t="shared" ref="L14:L60" si="12">SUM(L13+H14)</f>
        <v>0.3125</v>
      </c>
      <c r="M14" s="64">
        <f t="shared" ref="M14:M60" si="13">SUM(M13+H14)</f>
        <v>0.47916666666666663</v>
      </c>
      <c r="N14" s="64">
        <f t="shared" ref="N14:N60" si="14">SUM(N13+H14)</f>
        <v>0.5625</v>
      </c>
      <c r="O14" s="64">
        <f t="shared" ref="O14:O60" si="15">SUM(O13+H14)</f>
        <v>0.64583333333333326</v>
      </c>
      <c r="P14" s="98">
        <f t="shared" ref="P14:P60" si="16">SUM(P13+H14)</f>
        <v>0.72916666666666674</v>
      </c>
    </row>
    <row r="15" spans="1:16" ht="15.75" thickBot="1" x14ac:dyDescent="0.3">
      <c r="A15" s="116">
        <f t="shared" si="9"/>
        <v>6</v>
      </c>
      <c r="B15" s="119" t="s">
        <v>101</v>
      </c>
      <c r="C15" s="59" t="s">
        <v>122</v>
      </c>
      <c r="D15" s="60" t="s">
        <v>22</v>
      </c>
      <c r="E15" s="61" t="str">
        <f t="shared" si="8"/>
        <v>-</v>
      </c>
      <c r="F15" s="92">
        <v>0.6</v>
      </c>
      <c r="G15" s="62">
        <f t="shared" si="10"/>
        <v>2.9</v>
      </c>
      <c r="H15" s="49">
        <v>6.9444444444444447E-4</v>
      </c>
      <c r="I15" s="63">
        <f t="shared" si="11"/>
        <v>4.1666666666666666E-3</v>
      </c>
      <c r="J15" s="49">
        <f t="shared" si="1"/>
        <v>0.24027777777777778</v>
      </c>
      <c r="K15" s="49"/>
      <c r="L15" s="64">
        <f t="shared" si="12"/>
        <v>0.31319444444444444</v>
      </c>
      <c r="M15" s="64">
        <f t="shared" si="13"/>
        <v>0.47986111111111107</v>
      </c>
      <c r="N15" s="64">
        <f t="shared" si="14"/>
        <v>0.56319444444444444</v>
      </c>
      <c r="O15" s="64">
        <f t="shared" si="15"/>
        <v>0.6465277777777777</v>
      </c>
      <c r="P15" s="98">
        <f t="shared" si="16"/>
        <v>0.72986111111111118</v>
      </c>
    </row>
    <row r="16" spans="1:16" ht="15.75" thickBot="1" x14ac:dyDescent="0.3">
      <c r="A16" s="116">
        <f t="shared" si="9"/>
        <v>7</v>
      </c>
      <c r="B16" s="119" t="s">
        <v>99</v>
      </c>
      <c r="C16" s="59" t="s">
        <v>123</v>
      </c>
      <c r="D16" s="60" t="s">
        <v>53</v>
      </c>
      <c r="E16" s="61" t="str">
        <f t="shared" si="8"/>
        <v>-</v>
      </c>
      <c r="F16" s="92">
        <v>0.8</v>
      </c>
      <c r="G16" s="62">
        <f t="shared" si="10"/>
        <v>3.7</v>
      </c>
      <c r="H16" s="49">
        <v>1.3888888888888889E-3</v>
      </c>
      <c r="I16" s="63">
        <f t="shared" si="11"/>
        <v>5.5555555555555558E-3</v>
      </c>
      <c r="J16" s="49">
        <f t="shared" si="1"/>
        <v>0.24166666666666667</v>
      </c>
      <c r="K16" s="49"/>
      <c r="L16" s="64">
        <f t="shared" si="12"/>
        <v>0.31458333333333333</v>
      </c>
      <c r="M16" s="64">
        <f t="shared" si="13"/>
        <v>0.48124999999999996</v>
      </c>
      <c r="N16" s="64">
        <f t="shared" si="14"/>
        <v>0.56458333333333333</v>
      </c>
      <c r="O16" s="64">
        <f t="shared" si="15"/>
        <v>0.64791666666666659</v>
      </c>
      <c r="P16" s="98">
        <f t="shared" si="16"/>
        <v>0.73125000000000007</v>
      </c>
    </row>
    <row r="17" spans="1:16" ht="15.75" thickBot="1" x14ac:dyDescent="0.3">
      <c r="A17" s="116">
        <f t="shared" si="9"/>
        <v>8</v>
      </c>
      <c r="B17" s="119" t="s">
        <v>50</v>
      </c>
      <c r="C17" s="59"/>
      <c r="D17" s="60" t="s">
        <v>23</v>
      </c>
      <c r="E17" s="61" t="str">
        <f t="shared" si="8"/>
        <v>-</v>
      </c>
      <c r="F17" s="92">
        <v>2.5</v>
      </c>
      <c r="G17" s="62">
        <f t="shared" si="10"/>
        <v>6.2</v>
      </c>
      <c r="H17" s="49">
        <v>2.0833333333333333E-3</v>
      </c>
      <c r="I17" s="63">
        <f t="shared" si="11"/>
        <v>7.6388888888888895E-3</v>
      </c>
      <c r="J17" s="49">
        <f t="shared" si="1"/>
        <v>0.24374999999999999</v>
      </c>
      <c r="K17" s="49"/>
      <c r="L17" s="64">
        <f t="shared" si="12"/>
        <v>0.31666666666666665</v>
      </c>
      <c r="M17" s="64">
        <f t="shared" si="13"/>
        <v>0.48333333333333328</v>
      </c>
      <c r="N17" s="64">
        <f t="shared" si="14"/>
        <v>0.56666666666666665</v>
      </c>
      <c r="O17" s="64">
        <f t="shared" si="15"/>
        <v>0.64999999999999991</v>
      </c>
      <c r="P17" s="98">
        <f t="shared" si="16"/>
        <v>0.73333333333333339</v>
      </c>
    </row>
    <row r="18" spans="1:16" ht="15.75" thickBot="1" x14ac:dyDescent="0.3">
      <c r="A18" s="116">
        <f t="shared" si="9"/>
        <v>9</v>
      </c>
      <c r="B18" s="119" t="s">
        <v>55</v>
      </c>
      <c r="C18" s="59"/>
      <c r="D18" s="60" t="s">
        <v>23</v>
      </c>
      <c r="E18" s="61" t="str">
        <f t="shared" si="8"/>
        <v>-</v>
      </c>
      <c r="F18" s="92">
        <v>0.7</v>
      </c>
      <c r="G18" s="62">
        <f t="shared" si="10"/>
        <v>6.9</v>
      </c>
      <c r="H18" s="49">
        <v>6.9444444444444447E-4</v>
      </c>
      <c r="I18" s="63">
        <f t="shared" si="11"/>
        <v>8.3333333333333332E-3</v>
      </c>
      <c r="J18" s="49">
        <f t="shared" si="1"/>
        <v>0.24444444444444444</v>
      </c>
      <c r="K18" s="49"/>
      <c r="L18" s="64">
        <f t="shared" si="12"/>
        <v>0.31736111111111109</v>
      </c>
      <c r="M18" s="64">
        <f t="shared" si="13"/>
        <v>0.48402777777777772</v>
      </c>
      <c r="N18" s="64">
        <f t="shared" si="14"/>
        <v>0.56736111111111109</v>
      </c>
      <c r="O18" s="64">
        <f t="shared" si="15"/>
        <v>0.65069444444444435</v>
      </c>
      <c r="P18" s="98">
        <f t="shared" si="16"/>
        <v>0.73402777777777783</v>
      </c>
    </row>
    <row r="19" spans="1:16" ht="15.75" thickBot="1" x14ac:dyDescent="0.3">
      <c r="A19" s="116">
        <f t="shared" si="9"/>
        <v>10</v>
      </c>
      <c r="B19" s="119" t="s">
        <v>56</v>
      </c>
      <c r="C19" s="59"/>
      <c r="D19" s="60" t="s">
        <v>23</v>
      </c>
      <c r="E19" s="61" t="str">
        <f t="shared" si="8"/>
        <v>-</v>
      </c>
      <c r="F19" s="92">
        <v>1.1000000000000001</v>
      </c>
      <c r="G19" s="62">
        <f t="shared" si="10"/>
        <v>8</v>
      </c>
      <c r="H19" s="49">
        <v>1.3888888888888889E-3</v>
      </c>
      <c r="I19" s="63">
        <f t="shared" si="11"/>
        <v>9.7222222222222224E-3</v>
      </c>
      <c r="J19" s="49">
        <f t="shared" si="1"/>
        <v>0.24583333333333332</v>
      </c>
      <c r="K19" s="49"/>
      <c r="L19" s="64">
        <f t="shared" si="12"/>
        <v>0.31874999999999998</v>
      </c>
      <c r="M19" s="64">
        <f t="shared" si="13"/>
        <v>0.48541666666666661</v>
      </c>
      <c r="N19" s="64">
        <f t="shared" si="14"/>
        <v>0.56874999999999998</v>
      </c>
      <c r="O19" s="64">
        <f t="shared" si="15"/>
        <v>0.65208333333333324</v>
      </c>
      <c r="P19" s="98">
        <f t="shared" si="16"/>
        <v>0.73541666666666672</v>
      </c>
    </row>
    <row r="20" spans="1:16" ht="15.75" thickBot="1" x14ac:dyDescent="0.3">
      <c r="A20" s="116">
        <f t="shared" si="9"/>
        <v>11</v>
      </c>
      <c r="B20" s="119" t="s">
        <v>47</v>
      </c>
      <c r="C20" s="59"/>
      <c r="D20" s="60" t="s">
        <v>23</v>
      </c>
      <c r="E20" s="61" t="str">
        <f t="shared" si="8"/>
        <v>-</v>
      </c>
      <c r="F20" s="93">
        <v>1.7</v>
      </c>
      <c r="G20" s="62">
        <f t="shared" si="10"/>
        <v>9.6999999999999993</v>
      </c>
      <c r="H20" s="49">
        <v>1.3888888888888889E-3</v>
      </c>
      <c r="I20" s="63">
        <f t="shared" si="11"/>
        <v>1.1111111111111112E-2</v>
      </c>
      <c r="J20" s="49">
        <f t="shared" si="1"/>
        <v>0.2472222222222222</v>
      </c>
      <c r="K20" s="49"/>
      <c r="L20" s="64">
        <f t="shared" si="12"/>
        <v>0.32013888888888886</v>
      </c>
      <c r="M20" s="64">
        <f t="shared" si="13"/>
        <v>0.48680555555555549</v>
      </c>
      <c r="N20" s="64">
        <f t="shared" si="14"/>
        <v>0.57013888888888886</v>
      </c>
      <c r="O20" s="64">
        <f t="shared" si="15"/>
        <v>0.65347222222222212</v>
      </c>
      <c r="P20" s="98">
        <f t="shared" si="16"/>
        <v>0.7368055555555556</v>
      </c>
    </row>
    <row r="21" spans="1:16" ht="15.75" thickBot="1" x14ac:dyDescent="0.3">
      <c r="A21" s="116">
        <f t="shared" si="9"/>
        <v>12</v>
      </c>
      <c r="B21" s="119" t="s">
        <v>143</v>
      </c>
      <c r="C21" s="59" t="s">
        <v>107</v>
      </c>
      <c r="D21" s="60" t="s">
        <v>21</v>
      </c>
      <c r="E21" s="61" t="str">
        <f t="shared" si="8"/>
        <v>-</v>
      </c>
      <c r="F21" s="92">
        <v>2.5</v>
      </c>
      <c r="G21" s="62">
        <f t="shared" si="10"/>
        <v>12.2</v>
      </c>
      <c r="H21" s="49">
        <v>2.0833333333333333E-3</v>
      </c>
      <c r="I21" s="63">
        <f t="shared" si="11"/>
        <v>1.3194444444444444E-2</v>
      </c>
      <c r="J21" s="49">
        <f t="shared" si="1"/>
        <v>0.24930555555555553</v>
      </c>
      <c r="K21" s="49"/>
      <c r="L21" s="64">
        <f t="shared" si="12"/>
        <v>0.32222222222222219</v>
      </c>
      <c r="M21" s="64">
        <f t="shared" si="13"/>
        <v>0.48888888888888882</v>
      </c>
      <c r="N21" s="64">
        <f t="shared" si="14"/>
        <v>0.57222222222222219</v>
      </c>
      <c r="O21" s="64">
        <f t="shared" si="15"/>
        <v>0.65555555555555545</v>
      </c>
      <c r="P21" s="98">
        <f t="shared" si="16"/>
        <v>0.73888888888888893</v>
      </c>
    </row>
    <row r="22" spans="1:16" ht="15.75" thickBot="1" x14ac:dyDescent="0.3">
      <c r="A22" s="116">
        <f t="shared" si="9"/>
        <v>13</v>
      </c>
      <c r="B22" s="119" t="s">
        <v>144</v>
      </c>
      <c r="C22" s="59" t="s">
        <v>107</v>
      </c>
      <c r="D22" s="60" t="s">
        <v>21</v>
      </c>
      <c r="E22" s="61" t="str">
        <f t="shared" si="8"/>
        <v>-</v>
      </c>
      <c r="F22" s="92">
        <v>0.6</v>
      </c>
      <c r="G22" s="62">
        <f t="shared" si="10"/>
        <v>12.799999999999999</v>
      </c>
      <c r="H22" s="49">
        <v>6.9444444444444447E-4</v>
      </c>
      <c r="I22" s="63">
        <f t="shared" si="11"/>
        <v>1.3888888888888888E-2</v>
      </c>
      <c r="J22" s="49">
        <f t="shared" si="1"/>
        <v>0.24999999999999997</v>
      </c>
      <c r="K22" s="49"/>
      <c r="L22" s="64">
        <f t="shared" si="12"/>
        <v>0.32291666666666663</v>
      </c>
      <c r="M22" s="64">
        <f t="shared" si="13"/>
        <v>0.48958333333333326</v>
      </c>
      <c r="N22" s="64">
        <f t="shared" si="14"/>
        <v>0.57291666666666663</v>
      </c>
      <c r="O22" s="64">
        <f t="shared" si="15"/>
        <v>0.65624999999999989</v>
      </c>
      <c r="P22" s="98">
        <f t="shared" si="16"/>
        <v>0.73958333333333337</v>
      </c>
    </row>
    <row r="23" spans="1:16" ht="15.75" thickBot="1" x14ac:dyDescent="0.3">
      <c r="A23" s="116">
        <f t="shared" si="9"/>
        <v>14</v>
      </c>
      <c r="B23" s="119" t="s">
        <v>142</v>
      </c>
      <c r="C23" s="59"/>
      <c r="D23" s="60" t="s">
        <v>24</v>
      </c>
      <c r="E23" s="61" t="str">
        <f t="shared" si="8"/>
        <v>-</v>
      </c>
      <c r="F23" s="92">
        <v>2.5</v>
      </c>
      <c r="G23" s="62">
        <f t="shared" si="10"/>
        <v>15.299999999999999</v>
      </c>
      <c r="H23" s="49">
        <v>2.0833333333333333E-3</v>
      </c>
      <c r="I23" s="63">
        <f t="shared" si="11"/>
        <v>1.5972222222222221E-2</v>
      </c>
      <c r="J23" s="49">
        <f t="shared" si="1"/>
        <v>0.25208333333333333</v>
      </c>
      <c r="K23" s="49"/>
      <c r="L23" s="64">
        <f t="shared" si="12"/>
        <v>0.32499999999999996</v>
      </c>
      <c r="M23" s="64">
        <f t="shared" si="13"/>
        <v>0.49166666666666659</v>
      </c>
      <c r="N23" s="64">
        <f t="shared" si="14"/>
        <v>0.57499999999999996</v>
      </c>
      <c r="O23" s="64">
        <f t="shared" si="15"/>
        <v>0.65833333333333321</v>
      </c>
      <c r="P23" s="98">
        <f t="shared" si="16"/>
        <v>0.7416666666666667</v>
      </c>
    </row>
    <row r="24" spans="1:16" ht="15.75" thickBot="1" x14ac:dyDescent="0.3">
      <c r="A24" s="116">
        <f t="shared" si="9"/>
        <v>15</v>
      </c>
      <c r="B24" s="119" t="s">
        <v>141</v>
      </c>
      <c r="C24" s="59"/>
      <c r="D24" s="60" t="s">
        <v>24</v>
      </c>
      <c r="E24" s="61" t="str">
        <f t="shared" si="8"/>
        <v>-</v>
      </c>
      <c r="F24" s="92">
        <v>2.7</v>
      </c>
      <c r="G24" s="62">
        <f t="shared" si="10"/>
        <v>18</v>
      </c>
      <c r="H24" s="49">
        <v>2.0833333333333333E-3</v>
      </c>
      <c r="I24" s="63">
        <f t="shared" si="11"/>
        <v>1.8055555555555554E-2</v>
      </c>
      <c r="J24" s="49">
        <f t="shared" si="1"/>
        <v>0.25416666666666665</v>
      </c>
      <c r="K24" s="49"/>
      <c r="L24" s="64">
        <f t="shared" si="12"/>
        <v>0.32708333333333328</v>
      </c>
      <c r="M24" s="64">
        <f t="shared" si="13"/>
        <v>0.49374999999999991</v>
      </c>
      <c r="N24" s="64">
        <f t="shared" si="14"/>
        <v>0.57708333333333328</v>
      </c>
      <c r="O24" s="64">
        <f t="shared" si="15"/>
        <v>0.66041666666666654</v>
      </c>
      <c r="P24" s="98">
        <f t="shared" si="16"/>
        <v>0.74375000000000002</v>
      </c>
    </row>
    <row r="25" spans="1:16" ht="15.75" thickBot="1" x14ac:dyDescent="0.3">
      <c r="A25" s="116">
        <f t="shared" si="9"/>
        <v>16</v>
      </c>
      <c r="B25" s="119" t="s">
        <v>140</v>
      </c>
      <c r="C25" s="59"/>
      <c r="D25" s="60" t="s">
        <v>24</v>
      </c>
      <c r="E25" s="61" t="str">
        <f t="shared" si="8"/>
        <v>-</v>
      </c>
      <c r="F25" s="93">
        <v>0.7</v>
      </c>
      <c r="G25" s="62">
        <f t="shared" si="10"/>
        <v>18.7</v>
      </c>
      <c r="H25" s="49">
        <v>6.9444444444444447E-4</v>
      </c>
      <c r="I25" s="63">
        <f t="shared" si="11"/>
        <v>1.8749999999999999E-2</v>
      </c>
      <c r="J25" s="49">
        <f t="shared" si="1"/>
        <v>0.25486111111111109</v>
      </c>
      <c r="K25" s="49"/>
      <c r="L25" s="64">
        <f t="shared" si="12"/>
        <v>0.32777777777777772</v>
      </c>
      <c r="M25" s="64">
        <f t="shared" si="13"/>
        <v>0.49444444444444435</v>
      </c>
      <c r="N25" s="64">
        <f t="shared" si="14"/>
        <v>0.57777777777777772</v>
      </c>
      <c r="O25" s="64">
        <f t="shared" si="15"/>
        <v>0.66111111111111098</v>
      </c>
      <c r="P25" s="98">
        <f t="shared" si="16"/>
        <v>0.74444444444444446</v>
      </c>
    </row>
    <row r="26" spans="1:16" ht="15" customHeight="1" thickBot="1" x14ac:dyDescent="0.3">
      <c r="A26" s="116">
        <v>17</v>
      </c>
      <c r="B26" s="119" t="s">
        <v>97</v>
      </c>
      <c r="C26" s="59" t="s">
        <v>124</v>
      </c>
      <c r="D26" s="60" t="s">
        <v>22</v>
      </c>
      <c r="E26" s="61" t="str">
        <f t="shared" si="8"/>
        <v>-</v>
      </c>
      <c r="F26" s="92">
        <v>0.7</v>
      </c>
      <c r="G26" s="62">
        <v>19.399999999999999</v>
      </c>
      <c r="H26" s="49">
        <v>6.9444444444444447E-4</v>
      </c>
      <c r="I26" s="63">
        <f t="shared" si="11"/>
        <v>1.9444444444444445E-2</v>
      </c>
      <c r="J26" s="49">
        <f t="shared" si="1"/>
        <v>0.25555555555555554</v>
      </c>
      <c r="K26" s="49"/>
      <c r="L26" s="64">
        <f t="shared" si="12"/>
        <v>0.32847222222222217</v>
      </c>
      <c r="M26" s="64">
        <f t="shared" si="13"/>
        <v>0.4951388888888888</v>
      </c>
      <c r="N26" s="64">
        <f t="shared" si="14"/>
        <v>0.57847222222222217</v>
      </c>
      <c r="O26" s="64">
        <f t="shared" si="15"/>
        <v>0.66180555555555542</v>
      </c>
      <c r="P26" s="98">
        <f t="shared" si="16"/>
        <v>0.74513888888888891</v>
      </c>
    </row>
    <row r="27" spans="1:16" ht="15.75" thickBot="1" x14ac:dyDescent="0.3">
      <c r="A27" s="116">
        <f t="shared" si="9"/>
        <v>18</v>
      </c>
      <c r="B27" s="89" t="s">
        <v>46</v>
      </c>
      <c r="C27" s="59"/>
      <c r="D27" s="60" t="s">
        <v>21</v>
      </c>
      <c r="E27" s="61" t="str">
        <f t="shared" si="8"/>
        <v>-</v>
      </c>
      <c r="F27" s="92">
        <v>1.5</v>
      </c>
      <c r="G27" s="62">
        <f t="shared" si="10"/>
        <v>20.9</v>
      </c>
      <c r="H27" s="49">
        <v>1.3888888888888889E-3</v>
      </c>
      <c r="I27" s="63">
        <f t="shared" si="11"/>
        <v>2.0833333333333332E-2</v>
      </c>
      <c r="J27" s="49">
        <f t="shared" si="1"/>
        <v>0.25694444444444442</v>
      </c>
      <c r="K27" s="49">
        <v>0.25694444444444448</v>
      </c>
      <c r="L27" s="64">
        <f t="shared" si="12"/>
        <v>0.32986111111111105</v>
      </c>
      <c r="M27" s="64">
        <f t="shared" si="13"/>
        <v>0.49652777777777768</v>
      </c>
      <c r="N27" s="64">
        <f t="shared" si="14"/>
        <v>0.57986111111111105</v>
      </c>
      <c r="O27" s="64">
        <f t="shared" si="15"/>
        <v>0.66319444444444431</v>
      </c>
      <c r="P27" s="98">
        <f t="shared" si="16"/>
        <v>0.74652777777777779</v>
      </c>
    </row>
    <row r="28" spans="1:16" ht="15.75" thickBot="1" x14ac:dyDescent="0.3">
      <c r="A28" s="116">
        <f t="shared" si="9"/>
        <v>19</v>
      </c>
      <c r="B28" s="89" t="s">
        <v>45</v>
      </c>
      <c r="C28" s="65"/>
      <c r="D28" s="60" t="s">
        <v>21</v>
      </c>
      <c r="E28" s="61" t="str">
        <f t="shared" si="8"/>
        <v>-</v>
      </c>
      <c r="F28" s="92">
        <v>1.7</v>
      </c>
      <c r="G28" s="62">
        <f t="shared" si="10"/>
        <v>22.599999999999998</v>
      </c>
      <c r="H28" s="49">
        <v>2.0833333333333333E-3</v>
      </c>
      <c r="I28" s="63">
        <f t="shared" si="11"/>
        <v>2.2916666666666665E-2</v>
      </c>
      <c r="J28" s="49">
        <f t="shared" si="1"/>
        <v>0.25902777777777775</v>
      </c>
      <c r="K28" s="49">
        <f>SUM(K27+H28)</f>
        <v>0.2590277777777778</v>
      </c>
      <c r="L28" s="64">
        <f t="shared" si="12"/>
        <v>0.33194444444444438</v>
      </c>
      <c r="M28" s="64">
        <f t="shared" si="13"/>
        <v>0.49861111111111101</v>
      </c>
      <c r="N28" s="64">
        <f t="shared" si="14"/>
        <v>0.58194444444444438</v>
      </c>
      <c r="O28" s="64">
        <f t="shared" si="15"/>
        <v>0.66527777777777763</v>
      </c>
      <c r="P28" s="98">
        <f t="shared" si="16"/>
        <v>0.74861111111111112</v>
      </c>
    </row>
    <row r="29" spans="1:16" ht="15.75" thickBot="1" x14ac:dyDescent="0.3">
      <c r="A29" s="116">
        <f t="shared" si="9"/>
        <v>20</v>
      </c>
      <c r="B29" s="89" t="s">
        <v>57</v>
      </c>
      <c r="C29" s="66"/>
      <c r="D29" s="60" t="s">
        <v>24</v>
      </c>
      <c r="E29" s="61" t="str">
        <f t="shared" si="8"/>
        <v>-</v>
      </c>
      <c r="F29" s="92">
        <v>2.1</v>
      </c>
      <c r="G29" s="62">
        <f t="shared" si="10"/>
        <v>24.7</v>
      </c>
      <c r="H29" s="49">
        <v>2.0833333333333333E-3</v>
      </c>
      <c r="I29" s="63">
        <f t="shared" si="11"/>
        <v>2.4999999999999998E-2</v>
      </c>
      <c r="J29" s="49">
        <f t="shared" si="1"/>
        <v>0.26111111111111107</v>
      </c>
      <c r="K29" s="49">
        <f t="shared" ref="K29:K60" si="17">SUM(K28+H29)</f>
        <v>0.26111111111111113</v>
      </c>
      <c r="L29" s="64">
        <f t="shared" si="12"/>
        <v>0.3340277777777777</v>
      </c>
      <c r="M29" s="64">
        <f t="shared" si="13"/>
        <v>0.50069444444444433</v>
      </c>
      <c r="N29" s="64">
        <f t="shared" si="14"/>
        <v>0.5840277777777777</v>
      </c>
      <c r="O29" s="64">
        <f t="shared" si="15"/>
        <v>0.66736111111111096</v>
      </c>
      <c r="P29" s="98">
        <f t="shared" si="16"/>
        <v>0.75069444444444444</v>
      </c>
    </row>
    <row r="30" spans="1:16" ht="15.75" thickBot="1" x14ac:dyDescent="0.3">
      <c r="A30" s="116">
        <f t="shared" si="9"/>
        <v>21</v>
      </c>
      <c r="B30" s="89" t="s">
        <v>44</v>
      </c>
      <c r="C30" s="66"/>
      <c r="D30" s="60" t="s">
        <v>21</v>
      </c>
      <c r="E30" s="61" t="str">
        <f t="shared" si="8"/>
        <v>-</v>
      </c>
      <c r="F30" s="92">
        <v>0.5</v>
      </c>
      <c r="G30" s="62">
        <f t="shared" si="10"/>
        <v>25.2</v>
      </c>
      <c r="H30" s="49">
        <v>6.9444444444444447E-4</v>
      </c>
      <c r="I30" s="63">
        <f t="shared" si="11"/>
        <v>2.5694444444444443E-2</v>
      </c>
      <c r="J30" s="49">
        <f t="shared" si="1"/>
        <v>0.26180555555555551</v>
      </c>
      <c r="K30" s="49">
        <f t="shared" si="17"/>
        <v>0.26180555555555557</v>
      </c>
      <c r="L30" s="64">
        <f t="shared" si="12"/>
        <v>0.33472222222222214</v>
      </c>
      <c r="M30" s="64">
        <f t="shared" si="13"/>
        <v>0.50138888888888877</v>
      </c>
      <c r="N30" s="64">
        <f t="shared" si="14"/>
        <v>0.58472222222222214</v>
      </c>
      <c r="O30" s="64">
        <f t="shared" si="15"/>
        <v>0.6680555555555554</v>
      </c>
      <c r="P30" s="98">
        <f t="shared" si="16"/>
        <v>0.75138888888888888</v>
      </c>
    </row>
    <row r="31" spans="1:16" ht="15.75" thickBot="1" x14ac:dyDescent="0.3">
      <c r="A31" s="116">
        <f t="shared" si="9"/>
        <v>22</v>
      </c>
      <c r="B31" s="89" t="s">
        <v>131</v>
      </c>
      <c r="C31" s="66" t="s">
        <v>125</v>
      </c>
      <c r="D31" s="60" t="s">
        <v>22</v>
      </c>
      <c r="E31" s="61" t="str">
        <f t="shared" si="8"/>
        <v>-</v>
      </c>
      <c r="F31" s="92">
        <v>0.7</v>
      </c>
      <c r="G31" s="62">
        <f t="shared" si="10"/>
        <v>25.9</v>
      </c>
      <c r="H31" s="49">
        <v>6.9444444444444447E-4</v>
      </c>
      <c r="I31" s="63">
        <f t="shared" si="11"/>
        <v>2.6388888888888889E-2</v>
      </c>
      <c r="J31" s="49">
        <f t="shared" si="1"/>
        <v>0.26249999999999996</v>
      </c>
      <c r="K31" s="49">
        <f t="shared" si="17"/>
        <v>0.26250000000000001</v>
      </c>
      <c r="L31" s="64">
        <f t="shared" si="12"/>
        <v>0.33541666666666659</v>
      </c>
      <c r="M31" s="64">
        <f t="shared" si="13"/>
        <v>0.50208333333333321</v>
      </c>
      <c r="N31" s="64">
        <f t="shared" si="14"/>
        <v>0.58541666666666659</v>
      </c>
      <c r="O31" s="64">
        <f t="shared" si="15"/>
        <v>0.66874999999999984</v>
      </c>
      <c r="P31" s="98">
        <f t="shared" si="16"/>
        <v>0.75208333333333333</v>
      </c>
    </row>
    <row r="32" spans="1:16" ht="15.75" thickBot="1" x14ac:dyDescent="0.3">
      <c r="A32" s="116">
        <f t="shared" si="9"/>
        <v>23</v>
      </c>
      <c r="B32" s="89" t="s">
        <v>95</v>
      </c>
      <c r="C32" s="66" t="s">
        <v>126</v>
      </c>
      <c r="D32" s="60" t="s">
        <v>22</v>
      </c>
      <c r="E32" s="61" t="str">
        <f t="shared" si="8"/>
        <v>-</v>
      </c>
      <c r="F32" s="92">
        <v>1.9</v>
      </c>
      <c r="G32" s="62">
        <f t="shared" si="10"/>
        <v>27.799999999999997</v>
      </c>
      <c r="H32" s="49">
        <v>1.3888888888888889E-3</v>
      </c>
      <c r="I32" s="63">
        <f t="shared" si="11"/>
        <v>2.7777777777777776E-2</v>
      </c>
      <c r="J32" s="49">
        <f t="shared" si="1"/>
        <v>0.26388888888888884</v>
      </c>
      <c r="K32" s="49">
        <f t="shared" si="17"/>
        <v>0.2638888888888889</v>
      </c>
      <c r="L32" s="64">
        <f t="shared" si="12"/>
        <v>0.33680555555555547</v>
      </c>
      <c r="M32" s="64">
        <f t="shared" si="13"/>
        <v>0.5034722222222221</v>
      </c>
      <c r="N32" s="64">
        <f t="shared" si="14"/>
        <v>0.58680555555555547</v>
      </c>
      <c r="O32" s="64">
        <f t="shared" si="15"/>
        <v>0.67013888888888873</v>
      </c>
      <c r="P32" s="98">
        <f t="shared" si="16"/>
        <v>0.75347222222222221</v>
      </c>
    </row>
    <row r="33" spans="1:16" ht="15.75" thickBot="1" x14ac:dyDescent="0.3">
      <c r="A33" s="116">
        <f t="shared" si="9"/>
        <v>24</v>
      </c>
      <c r="B33" s="89" t="s">
        <v>43</v>
      </c>
      <c r="C33" s="66"/>
      <c r="D33" s="60" t="s">
        <v>21</v>
      </c>
      <c r="E33" s="61" t="str">
        <f t="shared" si="8"/>
        <v>-</v>
      </c>
      <c r="F33" s="92">
        <v>1.7</v>
      </c>
      <c r="G33" s="62">
        <f t="shared" si="10"/>
        <v>29.499999999999996</v>
      </c>
      <c r="H33" s="49">
        <v>1.3888888888888889E-3</v>
      </c>
      <c r="I33" s="63">
        <f t="shared" si="11"/>
        <v>2.9166666666666664E-2</v>
      </c>
      <c r="J33" s="49">
        <f t="shared" si="1"/>
        <v>0.26527777777777772</v>
      </c>
      <c r="K33" s="49">
        <f t="shared" si="17"/>
        <v>0.26527777777777778</v>
      </c>
      <c r="L33" s="64">
        <f t="shared" si="12"/>
        <v>0.33819444444444435</v>
      </c>
      <c r="M33" s="64">
        <f t="shared" si="13"/>
        <v>0.50486111111111098</v>
      </c>
      <c r="N33" s="64">
        <f t="shared" si="14"/>
        <v>0.58819444444444435</v>
      </c>
      <c r="O33" s="64">
        <f t="shared" si="15"/>
        <v>0.67152777777777761</v>
      </c>
      <c r="P33" s="98">
        <f t="shared" si="16"/>
        <v>0.75486111111111109</v>
      </c>
    </row>
    <row r="34" spans="1:16" ht="15.75" thickBot="1" x14ac:dyDescent="0.3">
      <c r="A34" s="116">
        <f t="shared" si="9"/>
        <v>25</v>
      </c>
      <c r="B34" s="89" t="s">
        <v>58</v>
      </c>
      <c r="C34" s="66"/>
      <c r="D34" s="60" t="s">
        <v>21</v>
      </c>
      <c r="E34" s="61" t="str">
        <f t="shared" si="8"/>
        <v>-</v>
      </c>
      <c r="F34" s="92">
        <v>0.8</v>
      </c>
      <c r="G34" s="62">
        <f t="shared" si="10"/>
        <v>30.299999999999997</v>
      </c>
      <c r="H34" s="49">
        <v>1.3888888888888889E-3</v>
      </c>
      <c r="I34" s="63">
        <f>H34+I33</f>
        <v>3.0555555555555551E-2</v>
      </c>
      <c r="J34" s="49">
        <f>J33+H34</f>
        <v>0.26666666666666661</v>
      </c>
      <c r="K34" s="49">
        <f t="shared" si="17"/>
        <v>0.26666666666666666</v>
      </c>
      <c r="L34" s="64">
        <f t="shared" si="12"/>
        <v>0.33958333333333324</v>
      </c>
      <c r="M34" s="64">
        <f t="shared" si="13"/>
        <v>0.50624999999999987</v>
      </c>
      <c r="N34" s="64">
        <f t="shared" si="14"/>
        <v>0.58958333333333324</v>
      </c>
      <c r="O34" s="64">
        <f t="shared" si="15"/>
        <v>0.6729166666666665</v>
      </c>
      <c r="P34" s="98">
        <f t="shared" si="16"/>
        <v>0.75624999999999998</v>
      </c>
    </row>
    <row r="35" spans="1:16" ht="15.75" thickBot="1" x14ac:dyDescent="0.3">
      <c r="A35" s="116">
        <f t="shared" si="9"/>
        <v>26</v>
      </c>
      <c r="B35" s="89" t="s">
        <v>59</v>
      </c>
      <c r="C35" s="66"/>
      <c r="D35" s="60" t="s">
        <v>21</v>
      </c>
      <c r="E35" s="61" t="str">
        <f t="shared" si="8"/>
        <v>-</v>
      </c>
      <c r="F35" s="92">
        <v>0.5</v>
      </c>
      <c r="G35" s="62">
        <f t="shared" si="10"/>
        <v>30.799999999999997</v>
      </c>
      <c r="H35" s="49">
        <v>6.9444444444444447E-4</v>
      </c>
      <c r="I35" s="63">
        <f t="shared" si="11"/>
        <v>3.1249999999999997E-2</v>
      </c>
      <c r="J35" s="49">
        <f t="shared" si="1"/>
        <v>0.26736111111111105</v>
      </c>
      <c r="K35" s="49">
        <f t="shared" si="17"/>
        <v>0.2673611111111111</v>
      </c>
      <c r="L35" s="64">
        <f t="shared" si="12"/>
        <v>0.34027777777777768</v>
      </c>
      <c r="M35" s="64">
        <f t="shared" si="13"/>
        <v>0.50694444444444431</v>
      </c>
      <c r="N35" s="64">
        <f t="shared" si="14"/>
        <v>0.59027777777777768</v>
      </c>
      <c r="O35" s="64">
        <f t="shared" si="15"/>
        <v>0.67361111111111094</v>
      </c>
      <c r="P35" s="98">
        <f t="shared" si="16"/>
        <v>0.75694444444444442</v>
      </c>
    </row>
    <row r="36" spans="1:16" ht="15.75" thickBot="1" x14ac:dyDescent="0.3">
      <c r="A36" s="116">
        <f t="shared" si="9"/>
        <v>27</v>
      </c>
      <c r="B36" s="89" t="s">
        <v>60</v>
      </c>
      <c r="C36" s="66"/>
      <c r="D36" s="60" t="s">
        <v>21</v>
      </c>
      <c r="E36" s="61" t="str">
        <f t="shared" si="8"/>
        <v>-</v>
      </c>
      <c r="F36" s="92">
        <v>1</v>
      </c>
      <c r="G36" s="62">
        <f t="shared" si="10"/>
        <v>31.799999999999997</v>
      </c>
      <c r="H36" s="49">
        <v>1.3888888888888889E-3</v>
      </c>
      <c r="I36" s="63">
        <f t="shared" si="11"/>
        <v>3.2638888888888884E-2</v>
      </c>
      <c r="J36" s="49">
        <f t="shared" si="1"/>
        <v>0.26874999999999993</v>
      </c>
      <c r="K36" s="49">
        <f t="shared" si="17"/>
        <v>0.26874999999999999</v>
      </c>
      <c r="L36" s="64">
        <f t="shared" si="12"/>
        <v>0.34166666666666656</v>
      </c>
      <c r="M36" s="64">
        <f t="shared" si="13"/>
        <v>0.50833333333333319</v>
      </c>
      <c r="N36" s="64">
        <f t="shared" si="14"/>
        <v>0.59166666666666656</v>
      </c>
      <c r="O36" s="64">
        <f t="shared" si="15"/>
        <v>0.67499999999999982</v>
      </c>
      <c r="P36" s="98">
        <f t="shared" si="16"/>
        <v>0.7583333333333333</v>
      </c>
    </row>
    <row r="37" spans="1:16" ht="15.75" thickBot="1" x14ac:dyDescent="0.3">
      <c r="A37" s="116">
        <f t="shared" si="9"/>
        <v>28</v>
      </c>
      <c r="B37" s="89" t="s">
        <v>39</v>
      </c>
      <c r="C37" s="66"/>
      <c r="D37" s="60" t="s">
        <v>23</v>
      </c>
      <c r="E37" s="61">
        <f t="shared" si="8"/>
        <v>52.800000000000011</v>
      </c>
      <c r="F37" s="92">
        <v>4.4000000000000004</v>
      </c>
      <c r="G37" s="62">
        <f t="shared" si="10"/>
        <v>36.199999999999996</v>
      </c>
      <c r="H37" s="49">
        <v>3.472222222222222E-3</v>
      </c>
      <c r="I37" s="63">
        <f t="shared" si="11"/>
        <v>3.6111111111111108E-2</v>
      </c>
      <c r="J37" s="49">
        <f t="shared" si="1"/>
        <v>0.27222222222222214</v>
      </c>
      <c r="K37" s="49">
        <f t="shared" si="17"/>
        <v>0.2722222222222222</v>
      </c>
      <c r="L37" s="64">
        <f t="shared" si="12"/>
        <v>0.34513888888888877</v>
      </c>
      <c r="M37" s="64">
        <f t="shared" si="13"/>
        <v>0.5118055555555554</v>
      </c>
      <c r="N37" s="64">
        <f t="shared" si="14"/>
        <v>0.59513888888888877</v>
      </c>
      <c r="O37" s="64">
        <f t="shared" si="15"/>
        <v>0.67847222222222203</v>
      </c>
      <c r="P37" s="98">
        <f t="shared" si="16"/>
        <v>0.76180555555555551</v>
      </c>
    </row>
    <row r="38" spans="1:16" ht="15.75" thickBot="1" x14ac:dyDescent="0.3">
      <c r="A38" s="116">
        <f t="shared" si="9"/>
        <v>29</v>
      </c>
      <c r="B38" s="89" t="s">
        <v>38</v>
      </c>
      <c r="C38" s="66"/>
      <c r="D38" s="60" t="s">
        <v>23</v>
      </c>
      <c r="E38" s="61">
        <f t="shared" si="8"/>
        <v>60</v>
      </c>
      <c r="F38" s="92">
        <v>3</v>
      </c>
      <c r="G38" s="62">
        <f t="shared" si="10"/>
        <v>39.199999999999996</v>
      </c>
      <c r="H38" s="49">
        <v>2.0833333333333333E-3</v>
      </c>
      <c r="I38" s="63">
        <f t="shared" si="11"/>
        <v>3.8194444444444441E-2</v>
      </c>
      <c r="J38" s="49">
        <f t="shared" si="1"/>
        <v>0.27430555555555547</v>
      </c>
      <c r="K38" s="49">
        <f t="shared" si="17"/>
        <v>0.27430555555555552</v>
      </c>
      <c r="L38" s="64">
        <f t="shared" si="12"/>
        <v>0.3472222222222221</v>
      </c>
      <c r="M38" s="64">
        <f t="shared" si="13"/>
        <v>0.51388888888888873</v>
      </c>
      <c r="N38" s="64">
        <f t="shared" si="14"/>
        <v>0.5972222222222221</v>
      </c>
      <c r="O38" s="64">
        <f t="shared" si="15"/>
        <v>0.68055555555555536</v>
      </c>
      <c r="P38" s="98">
        <f t="shared" si="16"/>
        <v>0.76388888888888884</v>
      </c>
    </row>
    <row r="39" spans="1:16" ht="15.75" thickBot="1" x14ac:dyDescent="0.3">
      <c r="A39" s="116">
        <f t="shared" si="9"/>
        <v>30</v>
      </c>
      <c r="B39" s="89" t="s">
        <v>37</v>
      </c>
      <c r="C39" s="66"/>
      <c r="D39" s="60" t="s">
        <v>23</v>
      </c>
      <c r="E39" s="61" t="str">
        <f t="shared" si="8"/>
        <v>-</v>
      </c>
      <c r="F39" s="93">
        <v>1.5</v>
      </c>
      <c r="G39" s="62">
        <f t="shared" si="10"/>
        <v>40.699999999999996</v>
      </c>
      <c r="H39" s="49">
        <v>1.3888888888888889E-3</v>
      </c>
      <c r="I39" s="63">
        <f t="shared" si="11"/>
        <v>3.9583333333333331E-2</v>
      </c>
      <c r="J39" s="49">
        <f t="shared" si="1"/>
        <v>0.27569444444444435</v>
      </c>
      <c r="K39" s="49">
        <f t="shared" si="17"/>
        <v>0.27569444444444441</v>
      </c>
      <c r="L39" s="64">
        <f t="shared" si="12"/>
        <v>0.34861111111111098</v>
      </c>
      <c r="M39" s="64">
        <f t="shared" si="13"/>
        <v>0.51527777777777761</v>
      </c>
      <c r="N39" s="64">
        <f t="shared" si="14"/>
        <v>0.59861111111111098</v>
      </c>
      <c r="O39" s="64">
        <f t="shared" si="15"/>
        <v>0.68194444444444424</v>
      </c>
      <c r="P39" s="98">
        <f t="shared" si="16"/>
        <v>0.76527777777777772</v>
      </c>
    </row>
    <row r="40" spans="1:16" ht="15.75" thickBot="1" x14ac:dyDescent="0.3">
      <c r="A40" s="116">
        <f t="shared" si="9"/>
        <v>31</v>
      </c>
      <c r="B40" s="89" t="s">
        <v>61</v>
      </c>
      <c r="C40" s="66"/>
      <c r="D40" s="60" t="s">
        <v>23</v>
      </c>
      <c r="E40" s="61" t="str">
        <f t="shared" si="8"/>
        <v>-</v>
      </c>
      <c r="F40" s="93">
        <v>1.9</v>
      </c>
      <c r="G40" s="62">
        <f t="shared" si="10"/>
        <v>42.599999999999994</v>
      </c>
      <c r="H40" s="49">
        <v>1.3888888888888889E-3</v>
      </c>
      <c r="I40" s="63">
        <f t="shared" si="11"/>
        <v>4.0972222222222222E-2</v>
      </c>
      <c r="J40" s="49">
        <f t="shared" si="1"/>
        <v>0.27708333333333324</v>
      </c>
      <c r="K40" s="49">
        <f t="shared" si="17"/>
        <v>0.27708333333333329</v>
      </c>
      <c r="L40" s="64">
        <f t="shared" si="12"/>
        <v>0.34999999999999987</v>
      </c>
      <c r="M40" s="64">
        <f t="shared" si="13"/>
        <v>0.5166666666666665</v>
      </c>
      <c r="N40" s="64">
        <f t="shared" si="14"/>
        <v>0.59999999999999987</v>
      </c>
      <c r="O40" s="64">
        <f t="shared" si="15"/>
        <v>0.68333333333333313</v>
      </c>
      <c r="P40" s="98">
        <f t="shared" si="16"/>
        <v>0.76666666666666661</v>
      </c>
    </row>
    <row r="41" spans="1:16" ht="15.75" thickBot="1" x14ac:dyDescent="0.3">
      <c r="A41" s="116">
        <f t="shared" si="9"/>
        <v>32</v>
      </c>
      <c r="B41" s="89" t="s">
        <v>35</v>
      </c>
      <c r="C41" s="66"/>
      <c r="D41" s="60" t="s">
        <v>23</v>
      </c>
      <c r="E41" s="61" t="str">
        <f t="shared" si="8"/>
        <v>-</v>
      </c>
      <c r="F41" s="92">
        <v>1.4</v>
      </c>
      <c r="G41" s="62">
        <f t="shared" si="10"/>
        <v>43.999999999999993</v>
      </c>
      <c r="H41" s="49">
        <v>1.3888888888888889E-3</v>
      </c>
      <c r="I41" s="63">
        <f t="shared" si="11"/>
        <v>4.2361111111111113E-2</v>
      </c>
      <c r="J41" s="49">
        <f t="shared" si="1"/>
        <v>0.27847222222222212</v>
      </c>
      <c r="K41" s="49">
        <f t="shared" si="17"/>
        <v>0.27847222222222218</v>
      </c>
      <c r="L41" s="64">
        <f t="shared" si="12"/>
        <v>0.35138888888888875</v>
      </c>
      <c r="M41" s="64">
        <f t="shared" si="13"/>
        <v>0.51805555555555538</v>
      </c>
      <c r="N41" s="64">
        <f t="shared" si="14"/>
        <v>0.60138888888888875</v>
      </c>
      <c r="O41" s="64">
        <f t="shared" si="15"/>
        <v>0.68472222222222201</v>
      </c>
      <c r="P41" s="98">
        <f t="shared" si="16"/>
        <v>0.76805555555555549</v>
      </c>
    </row>
    <row r="42" spans="1:16" ht="15.75" thickBot="1" x14ac:dyDescent="0.3">
      <c r="A42" s="116">
        <f t="shared" si="9"/>
        <v>33</v>
      </c>
      <c r="B42" s="89" t="s">
        <v>34</v>
      </c>
      <c r="C42" s="66"/>
      <c r="D42" s="60" t="s">
        <v>23</v>
      </c>
      <c r="E42" s="61" t="str">
        <f t="shared" si="8"/>
        <v>-</v>
      </c>
      <c r="F42" s="92">
        <v>1.3</v>
      </c>
      <c r="G42" s="62">
        <f t="shared" si="10"/>
        <v>45.29999999999999</v>
      </c>
      <c r="H42" s="49">
        <v>1.3888888888888889E-3</v>
      </c>
      <c r="I42" s="63">
        <f t="shared" si="11"/>
        <v>4.3750000000000004E-2</v>
      </c>
      <c r="J42" s="49">
        <f t="shared" si="1"/>
        <v>0.27986111111111101</v>
      </c>
      <c r="K42" s="49">
        <f t="shared" si="17"/>
        <v>0.27986111111111106</v>
      </c>
      <c r="L42" s="64">
        <f t="shared" si="12"/>
        <v>0.35277777777777763</v>
      </c>
      <c r="M42" s="64">
        <f t="shared" si="13"/>
        <v>0.51944444444444426</v>
      </c>
      <c r="N42" s="64">
        <f t="shared" si="14"/>
        <v>0.60277777777777763</v>
      </c>
      <c r="O42" s="64">
        <f t="shared" si="15"/>
        <v>0.68611111111111089</v>
      </c>
      <c r="P42" s="98">
        <f t="shared" si="16"/>
        <v>0.76944444444444438</v>
      </c>
    </row>
    <row r="43" spans="1:16" ht="15.75" thickBot="1" x14ac:dyDescent="0.3">
      <c r="A43" s="116">
        <f t="shared" si="9"/>
        <v>34</v>
      </c>
      <c r="B43" s="89" t="s">
        <v>33</v>
      </c>
      <c r="C43" s="66"/>
      <c r="D43" s="60" t="s">
        <v>23</v>
      </c>
      <c r="E43" s="61" t="str">
        <f t="shared" si="8"/>
        <v>-</v>
      </c>
      <c r="F43" s="92">
        <v>2.2999999999999998</v>
      </c>
      <c r="G43" s="62">
        <f t="shared" si="10"/>
        <v>47.599999999999987</v>
      </c>
      <c r="H43" s="49">
        <v>2.0833333333333333E-3</v>
      </c>
      <c r="I43" s="63">
        <f t="shared" si="11"/>
        <v>4.5833333333333337E-2</v>
      </c>
      <c r="J43" s="49">
        <f t="shared" si="1"/>
        <v>0.28194444444444433</v>
      </c>
      <c r="K43" s="49">
        <f t="shared" si="17"/>
        <v>0.28194444444444439</v>
      </c>
      <c r="L43" s="64">
        <f t="shared" si="12"/>
        <v>0.35486111111111096</v>
      </c>
      <c r="M43" s="64">
        <f t="shared" si="13"/>
        <v>0.52152777777777759</v>
      </c>
      <c r="N43" s="64">
        <f t="shared" si="14"/>
        <v>0.60486111111111096</v>
      </c>
      <c r="O43" s="64">
        <f t="shared" si="15"/>
        <v>0.68819444444444422</v>
      </c>
      <c r="P43" s="98">
        <f t="shared" si="16"/>
        <v>0.7715277777777777</v>
      </c>
    </row>
    <row r="44" spans="1:16" ht="15.75" thickBot="1" x14ac:dyDescent="0.3">
      <c r="A44" s="116">
        <f t="shared" si="9"/>
        <v>35</v>
      </c>
      <c r="B44" s="89" t="s">
        <v>51</v>
      </c>
      <c r="C44" s="66"/>
      <c r="D44" s="60" t="s">
        <v>23</v>
      </c>
      <c r="E44" s="61">
        <f t="shared" si="8"/>
        <v>61.499999999999993</v>
      </c>
      <c r="F44" s="92">
        <v>4.0999999999999996</v>
      </c>
      <c r="G44" s="62">
        <f t="shared" si="10"/>
        <v>51.699999999999989</v>
      </c>
      <c r="H44" s="49">
        <v>2.7777777777777779E-3</v>
      </c>
      <c r="I44" s="63">
        <f t="shared" si="11"/>
        <v>4.8611111111111112E-2</v>
      </c>
      <c r="J44" s="49">
        <f t="shared" si="1"/>
        <v>0.2847222222222221</v>
      </c>
      <c r="K44" s="49">
        <f t="shared" si="17"/>
        <v>0.28472222222222215</v>
      </c>
      <c r="L44" s="64">
        <f t="shared" si="12"/>
        <v>0.35763888888888873</v>
      </c>
      <c r="M44" s="64">
        <f t="shared" si="13"/>
        <v>0.52430555555555536</v>
      </c>
      <c r="N44" s="64">
        <f t="shared" si="14"/>
        <v>0.60763888888888873</v>
      </c>
      <c r="O44" s="64">
        <f t="shared" si="15"/>
        <v>0.69097222222222199</v>
      </c>
      <c r="P44" s="98">
        <f t="shared" si="16"/>
        <v>0.77430555555555547</v>
      </c>
    </row>
    <row r="45" spans="1:16" ht="15.75" thickBot="1" x14ac:dyDescent="0.3">
      <c r="A45" s="116">
        <f t="shared" si="9"/>
        <v>36</v>
      </c>
      <c r="B45" s="89" t="s">
        <v>32</v>
      </c>
      <c r="C45" s="66"/>
      <c r="D45" s="60" t="s">
        <v>23</v>
      </c>
      <c r="E45" s="61" t="str">
        <f t="shared" si="8"/>
        <v>-</v>
      </c>
      <c r="F45" s="92">
        <v>0.9</v>
      </c>
      <c r="G45" s="62">
        <f t="shared" si="10"/>
        <v>52.599999999999987</v>
      </c>
      <c r="H45" s="49">
        <v>6.9444444444444447E-4</v>
      </c>
      <c r="I45" s="63">
        <f t="shared" si="11"/>
        <v>4.9305555555555554E-2</v>
      </c>
      <c r="J45" s="49">
        <f t="shared" si="1"/>
        <v>0.28541666666666654</v>
      </c>
      <c r="K45" s="49">
        <f t="shared" si="17"/>
        <v>0.2854166666666666</v>
      </c>
      <c r="L45" s="64">
        <f t="shared" si="12"/>
        <v>0.35833333333333317</v>
      </c>
      <c r="M45" s="64">
        <f t="shared" si="13"/>
        <v>0.5249999999999998</v>
      </c>
      <c r="N45" s="64">
        <f t="shared" si="14"/>
        <v>0.60833333333333317</v>
      </c>
      <c r="O45" s="64">
        <f t="shared" si="15"/>
        <v>0.69166666666666643</v>
      </c>
      <c r="P45" s="98">
        <f t="shared" si="16"/>
        <v>0.77499999999999991</v>
      </c>
    </row>
    <row r="46" spans="1:16" ht="15.75" thickBot="1" x14ac:dyDescent="0.3">
      <c r="A46" s="116">
        <f t="shared" si="9"/>
        <v>37</v>
      </c>
      <c r="B46" s="89" t="s">
        <v>31</v>
      </c>
      <c r="C46" s="66"/>
      <c r="D46" s="60" t="s">
        <v>21</v>
      </c>
      <c r="E46" s="61" t="str">
        <f t="shared" si="8"/>
        <v>-</v>
      </c>
      <c r="F46" s="92">
        <v>2.2000000000000002</v>
      </c>
      <c r="G46" s="62">
        <f t="shared" si="10"/>
        <v>54.79999999999999</v>
      </c>
      <c r="H46" s="49">
        <v>2.0833333333333333E-3</v>
      </c>
      <c r="I46" s="63">
        <f t="shared" si="11"/>
        <v>5.1388888888888887E-2</v>
      </c>
      <c r="J46" s="49">
        <f t="shared" si="1"/>
        <v>0.28749999999999987</v>
      </c>
      <c r="K46" s="49">
        <f t="shared" si="17"/>
        <v>0.28749999999999992</v>
      </c>
      <c r="L46" s="64">
        <f t="shared" si="12"/>
        <v>0.3604166666666665</v>
      </c>
      <c r="M46" s="64">
        <f t="shared" si="13"/>
        <v>0.52708333333333313</v>
      </c>
      <c r="N46" s="64">
        <f t="shared" si="14"/>
        <v>0.6104166666666665</v>
      </c>
      <c r="O46" s="64">
        <f t="shared" si="15"/>
        <v>0.69374999999999976</v>
      </c>
      <c r="P46" s="98">
        <f t="shared" si="16"/>
        <v>0.77708333333333324</v>
      </c>
    </row>
    <row r="47" spans="1:16" ht="15.75" thickBot="1" x14ac:dyDescent="0.3">
      <c r="A47" s="116">
        <f t="shared" si="9"/>
        <v>38</v>
      </c>
      <c r="B47" s="89" t="s">
        <v>84</v>
      </c>
      <c r="C47" s="66" t="s">
        <v>132</v>
      </c>
      <c r="D47" s="60" t="s">
        <v>22</v>
      </c>
      <c r="E47" s="61">
        <f t="shared" si="8"/>
        <v>57.6</v>
      </c>
      <c r="F47" s="92">
        <v>4.8</v>
      </c>
      <c r="G47" s="62">
        <f t="shared" si="10"/>
        <v>59.599999999999987</v>
      </c>
      <c r="H47" s="49">
        <v>3.472222222222222E-3</v>
      </c>
      <c r="I47" s="63">
        <f t="shared" si="11"/>
        <v>5.486111111111111E-2</v>
      </c>
      <c r="J47" s="49">
        <f t="shared" si="1"/>
        <v>0.29097222222222208</v>
      </c>
      <c r="K47" s="49">
        <f t="shared" si="17"/>
        <v>0.29097222222222213</v>
      </c>
      <c r="L47" s="64">
        <f t="shared" si="12"/>
        <v>0.36388888888888871</v>
      </c>
      <c r="M47" s="64">
        <f t="shared" si="13"/>
        <v>0.53055555555555534</v>
      </c>
      <c r="N47" s="64">
        <f t="shared" si="14"/>
        <v>0.61388888888888871</v>
      </c>
      <c r="O47" s="64">
        <f t="shared" si="15"/>
        <v>0.69722222222222197</v>
      </c>
      <c r="P47" s="98">
        <f t="shared" si="16"/>
        <v>0.78055555555555545</v>
      </c>
    </row>
    <row r="48" spans="1:16" ht="15.75" thickBot="1" x14ac:dyDescent="0.3">
      <c r="A48" s="116">
        <f t="shared" si="9"/>
        <v>39</v>
      </c>
      <c r="B48" s="89" t="s">
        <v>29</v>
      </c>
      <c r="C48" s="66"/>
      <c r="D48" s="60" t="s">
        <v>24</v>
      </c>
      <c r="E48" s="61" t="str">
        <f t="shared" si="8"/>
        <v>-</v>
      </c>
      <c r="F48" s="92">
        <v>1.5</v>
      </c>
      <c r="G48" s="62">
        <f t="shared" si="10"/>
        <v>61.099999999999987</v>
      </c>
      <c r="H48" s="49">
        <v>1.3888888888888889E-3</v>
      </c>
      <c r="I48" s="63">
        <f t="shared" si="11"/>
        <v>5.6250000000000001E-2</v>
      </c>
      <c r="J48" s="49">
        <f t="shared" si="1"/>
        <v>0.29236111111111096</v>
      </c>
      <c r="K48" s="49">
        <f t="shared" si="17"/>
        <v>0.29236111111111102</v>
      </c>
      <c r="L48" s="64">
        <f t="shared" si="12"/>
        <v>0.36527777777777759</v>
      </c>
      <c r="M48" s="64">
        <f t="shared" si="13"/>
        <v>0.53194444444444422</v>
      </c>
      <c r="N48" s="64">
        <f t="shared" si="14"/>
        <v>0.61527777777777759</v>
      </c>
      <c r="O48" s="64">
        <f t="shared" si="15"/>
        <v>0.69861111111111085</v>
      </c>
      <c r="P48" s="98">
        <f t="shared" si="16"/>
        <v>0.78194444444444433</v>
      </c>
    </row>
    <row r="49" spans="1:16" ht="15.75" thickBot="1" x14ac:dyDescent="0.3">
      <c r="A49" s="116">
        <f t="shared" si="9"/>
        <v>40</v>
      </c>
      <c r="B49" s="89" t="s">
        <v>30</v>
      </c>
      <c r="C49" s="66"/>
      <c r="D49" s="60" t="s">
        <v>24</v>
      </c>
      <c r="E49" s="61" t="str">
        <f t="shared" si="8"/>
        <v>-</v>
      </c>
      <c r="F49" s="92">
        <v>0.9</v>
      </c>
      <c r="G49" s="62">
        <f t="shared" si="10"/>
        <v>61.999999999999986</v>
      </c>
      <c r="H49" s="49">
        <v>1.3888888888888889E-3</v>
      </c>
      <c r="I49" s="63">
        <f t="shared" si="11"/>
        <v>5.7638888888888892E-2</v>
      </c>
      <c r="J49" s="49">
        <f t="shared" si="1"/>
        <v>0.29374999999999984</v>
      </c>
      <c r="K49" s="49">
        <f t="shared" si="17"/>
        <v>0.2937499999999999</v>
      </c>
      <c r="L49" s="64">
        <f t="shared" si="12"/>
        <v>0.36666666666666647</v>
      </c>
      <c r="M49" s="64">
        <f t="shared" si="13"/>
        <v>0.5333333333333331</v>
      </c>
      <c r="N49" s="64">
        <f t="shared" si="14"/>
        <v>0.61666666666666647</v>
      </c>
      <c r="O49" s="64">
        <f t="shared" si="15"/>
        <v>0.69999999999999973</v>
      </c>
      <c r="P49" s="98">
        <f t="shared" si="16"/>
        <v>0.78333333333333321</v>
      </c>
    </row>
    <row r="50" spans="1:16" ht="15.75" thickBot="1" x14ac:dyDescent="0.3">
      <c r="A50" s="116">
        <f t="shared" si="9"/>
        <v>41</v>
      </c>
      <c r="B50" s="89" t="s">
        <v>81</v>
      </c>
      <c r="C50" s="66"/>
      <c r="D50" s="60" t="s">
        <v>21</v>
      </c>
      <c r="E50" s="61" t="str">
        <f t="shared" si="8"/>
        <v>-</v>
      </c>
      <c r="F50" s="92">
        <v>1.1000000000000001</v>
      </c>
      <c r="G50" s="62">
        <f t="shared" si="10"/>
        <v>63.099999999999987</v>
      </c>
      <c r="H50" s="49">
        <v>1.3888888888888889E-3</v>
      </c>
      <c r="I50" s="63">
        <f t="shared" si="11"/>
        <v>5.9027777777777783E-2</v>
      </c>
      <c r="J50" s="49">
        <f t="shared" si="1"/>
        <v>0.29513888888888873</v>
      </c>
      <c r="K50" s="49">
        <f t="shared" si="17"/>
        <v>0.29513888888888878</v>
      </c>
      <c r="L50" s="64">
        <f t="shared" si="12"/>
        <v>0.36805555555555536</v>
      </c>
      <c r="M50" s="64">
        <f t="shared" si="13"/>
        <v>0.53472222222222199</v>
      </c>
      <c r="N50" s="64">
        <f t="shared" si="14"/>
        <v>0.61805555555555536</v>
      </c>
      <c r="O50" s="64">
        <f t="shared" si="15"/>
        <v>0.70138888888888862</v>
      </c>
      <c r="P50" s="98">
        <f t="shared" si="16"/>
        <v>0.7847222222222221</v>
      </c>
    </row>
    <row r="51" spans="1:16" ht="15.75" thickBot="1" x14ac:dyDescent="0.3">
      <c r="A51" s="116">
        <f t="shared" si="9"/>
        <v>42</v>
      </c>
      <c r="B51" s="89" t="s">
        <v>133</v>
      </c>
      <c r="C51" s="66"/>
      <c r="D51" s="60" t="s">
        <v>21</v>
      </c>
      <c r="E51" s="61" t="str">
        <f t="shared" si="8"/>
        <v>-</v>
      </c>
      <c r="F51" s="92">
        <v>1.2</v>
      </c>
      <c r="G51" s="62">
        <f t="shared" si="10"/>
        <v>64.299999999999983</v>
      </c>
      <c r="H51" s="49">
        <v>1.3888888888888889E-3</v>
      </c>
      <c r="I51" s="63">
        <f t="shared" si="11"/>
        <v>6.0416666666666674E-2</v>
      </c>
      <c r="J51" s="49">
        <f t="shared" si="1"/>
        <v>0.29652777777777761</v>
      </c>
      <c r="K51" s="49">
        <f t="shared" si="17"/>
        <v>0.29652777777777767</v>
      </c>
      <c r="L51" s="64">
        <f t="shared" si="12"/>
        <v>0.36944444444444424</v>
      </c>
      <c r="M51" s="64">
        <f t="shared" si="13"/>
        <v>0.53611111111111087</v>
      </c>
      <c r="N51" s="64">
        <f t="shared" si="14"/>
        <v>0.61944444444444424</v>
      </c>
      <c r="O51" s="64">
        <f t="shared" si="15"/>
        <v>0.7027777777777775</v>
      </c>
      <c r="P51" s="98">
        <f t="shared" si="16"/>
        <v>0.78611111111111098</v>
      </c>
    </row>
    <row r="52" spans="1:16" ht="15.75" thickBot="1" x14ac:dyDescent="0.3">
      <c r="A52" s="116">
        <v>43</v>
      </c>
      <c r="B52" s="90" t="s">
        <v>79</v>
      </c>
      <c r="C52" s="145" t="s">
        <v>69</v>
      </c>
      <c r="D52" s="87" t="s">
        <v>21</v>
      </c>
      <c r="E52" s="88" t="str">
        <f t="shared" si="8"/>
        <v>-</v>
      </c>
      <c r="F52" s="94">
        <v>1.8</v>
      </c>
      <c r="G52" s="62">
        <f t="shared" si="10"/>
        <v>66.09999999999998</v>
      </c>
      <c r="H52" s="83">
        <v>1.3888888888888889E-3</v>
      </c>
      <c r="I52" s="63">
        <f t="shared" si="11"/>
        <v>6.1805555555555565E-2</v>
      </c>
      <c r="J52" s="49">
        <f t="shared" si="1"/>
        <v>0.2979166666666665</v>
      </c>
      <c r="K52" s="49">
        <f t="shared" si="17"/>
        <v>0.29791666666666655</v>
      </c>
      <c r="L52" s="64">
        <f t="shared" si="12"/>
        <v>0.37083333333333313</v>
      </c>
      <c r="M52" s="64">
        <f t="shared" si="13"/>
        <v>0.53749999999999976</v>
      </c>
      <c r="N52" s="64">
        <f t="shared" si="14"/>
        <v>0.62083333333333313</v>
      </c>
      <c r="O52" s="64">
        <f t="shared" si="15"/>
        <v>0.70416666666666639</v>
      </c>
      <c r="P52" s="98">
        <f t="shared" si="16"/>
        <v>0.78749999999999987</v>
      </c>
    </row>
    <row r="53" spans="1:16" ht="15.75" thickBot="1" x14ac:dyDescent="0.3">
      <c r="A53" s="116">
        <v>44</v>
      </c>
      <c r="B53" s="90" t="s">
        <v>145</v>
      </c>
      <c r="C53" s="146" t="s">
        <v>69</v>
      </c>
      <c r="D53" s="141" t="s">
        <v>21</v>
      </c>
      <c r="E53" s="142" t="str">
        <f t="shared" si="8"/>
        <v>-</v>
      </c>
      <c r="F53" s="143">
        <v>0.6</v>
      </c>
      <c r="G53" s="62">
        <f t="shared" si="10"/>
        <v>66.699999999999974</v>
      </c>
      <c r="H53" s="144">
        <v>6.9444444444444447E-4</v>
      </c>
      <c r="I53" s="63">
        <f t="shared" si="11"/>
        <v>6.2500000000000014E-2</v>
      </c>
      <c r="J53" s="49">
        <f t="shared" si="1"/>
        <v>0.29861111111111094</v>
      </c>
      <c r="K53" s="49">
        <f t="shared" si="17"/>
        <v>0.29861111111111099</v>
      </c>
      <c r="L53" s="64">
        <f t="shared" si="12"/>
        <v>0.37152777777777757</v>
      </c>
      <c r="M53" s="64">
        <f t="shared" si="13"/>
        <v>0.5381944444444442</v>
      </c>
      <c r="N53" s="64">
        <f t="shared" si="14"/>
        <v>0.62152777777777757</v>
      </c>
      <c r="O53" s="64">
        <f t="shared" si="15"/>
        <v>0.70486111111111083</v>
      </c>
      <c r="P53" s="98">
        <f t="shared" si="16"/>
        <v>0.78819444444444431</v>
      </c>
    </row>
    <row r="54" spans="1:16" ht="15.75" thickBot="1" x14ac:dyDescent="0.3">
      <c r="A54" s="116">
        <v>45</v>
      </c>
      <c r="B54" s="90" t="s">
        <v>78</v>
      </c>
      <c r="C54" s="145" t="s">
        <v>69</v>
      </c>
      <c r="D54" s="87" t="s">
        <v>21</v>
      </c>
      <c r="E54" s="88"/>
      <c r="F54" s="94">
        <v>0.8</v>
      </c>
      <c r="G54" s="62">
        <f t="shared" si="10"/>
        <v>67.499999999999972</v>
      </c>
      <c r="H54" s="83">
        <v>1.3888888888888889E-3</v>
      </c>
      <c r="I54" s="63">
        <f t="shared" si="11"/>
        <v>6.3888888888888898E-2</v>
      </c>
      <c r="J54" s="49">
        <f t="shared" si="1"/>
        <v>0.29999999999999982</v>
      </c>
      <c r="K54" s="49">
        <f t="shared" si="17"/>
        <v>0.29999999999999988</v>
      </c>
      <c r="L54" s="64">
        <f t="shared" si="12"/>
        <v>0.37291666666666645</v>
      </c>
      <c r="M54" s="64">
        <f t="shared" si="13"/>
        <v>0.53958333333333308</v>
      </c>
      <c r="N54" s="64">
        <f t="shared" si="14"/>
        <v>0.62291666666666645</v>
      </c>
      <c r="O54" s="64">
        <f t="shared" si="15"/>
        <v>0.70624999999999971</v>
      </c>
      <c r="P54" s="98">
        <f t="shared" si="16"/>
        <v>0.78958333333333319</v>
      </c>
    </row>
    <row r="55" spans="1:16" ht="15.75" thickBot="1" x14ac:dyDescent="0.3">
      <c r="A55" s="116">
        <f t="shared" si="9"/>
        <v>46</v>
      </c>
      <c r="B55" s="90" t="s">
        <v>77</v>
      </c>
      <c r="C55" s="86" t="s">
        <v>134</v>
      </c>
      <c r="D55" s="87" t="s">
        <v>22</v>
      </c>
      <c r="E55" s="88"/>
      <c r="F55" s="94">
        <v>1.9</v>
      </c>
      <c r="G55" s="62">
        <f t="shared" si="10"/>
        <v>69.399999999999977</v>
      </c>
      <c r="H55" s="83">
        <v>1.3888888888888889E-3</v>
      </c>
      <c r="I55" s="63">
        <f t="shared" si="11"/>
        <v>6.5277777777777782E-2</v>
      </c>
      <c r="J55" s="49">
        <f t="shared" si="1"/>
        <v>0.30138888888888871</v>
      </c>
      <c r="K55" s="49">
        <f t="shared" si="17"/>
        <v>0.30138888888888876</v>
      </c>
      <c r="L55" s="64">
        <f t="shared" si="12"/>
        <v>0.37430555555555534</v>
      </c>
      <c r="M55" s="64">
        <f t="shared" si="13"/>
        <v>0.54097222222222197</v>
      </c>
      <c r="N55" s="64">
        <f t="shared" si="14"/>
        <v>0.62430555555555534</v>
      </c>
      <c r="O55" s="64">
        <f t="shared" si="15"/>
        <v>0.7076388888888886</v>
      </c>
      <c r="P55" s="98">
        <f t="shared" si="16"/>
        <v>0.79097222222222208</v>
      </c>
    </row>
    <row r="56" spans="1:16" ht="15.75" thickBot="1" x14ac:dyDescent="0.3">
      <c r="A56" s="116">
        <f t="shared" si="9"/>
        <v>47</v>
      </c>
      <c r="B56" s="90" t="s">
        <v>74</v>
      </c>
      <c r="C56" s="86" t="s">
        <v>135</v>
      </c>
      <c r="D56" s="87" t="s">
        <v>22</v>
      </c>
      <c r="E56" s="88"/>
      <c r="F56" s="94">
        <v>0.9</v>
      </c>
      <c r="G56" s="62">
        <f t="shared" si="10"/>
        <v>70.299999999999983</v>
      </c>
      <c r="H56" s="83">
        <v>6.9444444444444447E-4</v>
      </c>
      <c r="I56" s="63">
        <f t="shared" si="11"/>
        <v>6.5972222222222224E-2</v>
      </c>
      <c r="J56" s="49">
        <f t="shared" si="1"/>
        <v>0.30208333333333315</v>
      </c>
      <c r="K56" s="49">
        <f t="shared" si="17"/>
        <v>0.3020833333333332</v>
      </c>
      <c r="L56" s="64">
        <f t="shared" si="12"/>
        <v>0.37499999999999978</v>
      </c>
      <c r="M56" s="64">
        <f t="shared" si="13"/>
        <v>0.54166666666666641</v>
      </c>
      <c r="N56" s="64">
        <f t="shared" si="14"/>
        <v>0.62499999999999978</v>
      </c>
      <c r="O56" s="64">
        <f t="shared" si="15"/>
        <v>0.70833333333333304</v>
      </c>
      <c r="P56" s="98">
        <f t="shared" si="16"/>
        <v>0.79166666666666652</v>
      </c>
    </row>
    <row r="57" spans="1:16" ht="15.75" thickBot="1" x14ac:dyDescent="0.3">
      <c r="A57" s="116">
        <f t="shared" si="9"/>
        <v>48</v>
      </c>
      <c r="B57" s="90" t="s">
        <v>137</v>
      </c>
      <c r="C57" s="86" t="s">
        <v>136</v>
      </c>
      <c r="D57" s="87" t="s">
        <v>22</v>
      </c>
      <c r="E57" s="88"/>
      <c r="F57" s="94">
        <v>3</v>
      </c>
      <c r="G57" s="62">
        <f t="shared" si="10"/>
        <v>73.299999999999983</v>
      </c>
      <c r="H57" s="83">
        <v>2.7777777777777779E-3</v>
      </c>
      <c r="I57" s="63">
        <f t="shared" si="11"/>
        <v>6.8750000000000006E-2</v>
      </c>
      <c r="J57" s="49">
        <f t="shared" si="1"/>
        <v>0.30486111111111092</v>
      </c>
      <c r="K57" s="49">
        <f t="shared" si="17"/>
        <v>0.30486111111111097</v>
      </c>
      <c r="L57" s="64">
        <f t="shared" si="12"/>
        <v>0.37777777777777755</v>
      </c>
      <c r="M57" s="64">
        <f t="shared" si="13"/>
        <v>0.54444444444444418</v>
      </c>
      <c r="N57" s="64">
        <f t="shared" si="14"/>
        <v>0.62777777777777755</v>
      </c>
      <c r="O57" s="64">
        <f t="shared" si="15"/>
        <v>0.71111111111111081</v>
      </c>
      <c r="P57" s="98">
        <f t="shared" si="16"/>
        <v>0.79444444444444429</v>
      </c>
    </row>
    <row r="58" spans="1:16" ht="15.75" thickBot="1" x14ac:dyDescent="0.3">
      <c r="A58" s="116">
        <f t="shared" si="9"/>
        <v>49</v>
      </c>
      <c r="B58" s="90" t="s">
        <v>109</v>
      </c>
      <c r="C58" s="86" t="s">
        <v>107</v>
      </c>
      <c r="D58" s="87" t="s">
        <v>21</v>
      </c>
      <c r="E58" s="88"/>
      <c r="F58" s="94">
        <v>0.9</v>
      </c>
      <c r="G58" s="62">
        <f t="shared" si="10"/>
        <v>74.199999999999989</v>
      </c>
      <c r="H58" s="83">
        <v>1.3888888888888889E-3</v>
      </c>
      <c r="I58" s="63">
        <f t="shared" si="11"/>
        <v>7.013888888888889E-2</v>
      </c>
      <c r="J58" s="49">
        <f t="shared" si="1"/>
        <v>0.3062499999999998</v>
      </c>
      <c r="K58" s="49">
        <f t="shared" si="17"/>
        <v>0.30624999999999986</v>
      </c>
      <c r="L58" s="64">
        <f t="shared" si="12"/>
        <v>0.37916666666666643</v>
      </c>
      <c r="M58" s="64">
        <f t="shared" si="13"/>
        <v>0.54583333333333306</v>
      </c>
      <c r="N58" s="64">
        <f t="shared" si="14"/>
        <v>0.62916666666666643</v>
      </c>
      <c r="O58" s="64">
        <f t="shared" si="15"/>
        <v>0.71249999999999969</v>
      </c>
      <c r="P58" s="98">
        <f t="shared" si="16"/>
        <v>0.79583333333333317</v>
      </c>
    </row>
    <row r="59" spans="1:16" ht="15.75" thickBot="1" x14ac:dyDescent="0.3">
      <c r="A59" s="116">
        <f t="shared" si="9"/>
        <v>50</v>
      </c>
      <c r="B59" s="90" t="s">
        <v>138</v>
      </c>
      <c r="C59" s="86" t="s">
        <v>107</v>
      </c>
      <c r="D59" s="87" t="s">
        <v>21</v>
      </c>
      <c r="E59" s="88"/>
      <c r="F59" s="94">
        <v>0.4</v>
      </c>
      <c r="G59" s="62">
        <f t="shared" si="10"/>
        <v>74.599999999999994</v>
      </c>
      <c r="H59" s="83">
        <v>6.9444444444444447E-4</v>
      </c>
      <c r="I59" s="63">
        <f t="shared" si="11"/>
        <v>7.0833333333333331E-2</v>
      </c>
      <c r="J59" s="49">
        <f t="shared" si="1"/>
        <v>0.30694444444444424</v>
      </c>
      <c r="K59" s="49">
        <f t="shared" si="17"/>
        <v>0.3069444444444443</v>
      </c>
      <c r="L59" s="64">
        <f t="shared" si="12"/>
        <v>0.37986111111111087</v>
      </c>
      <c r="M59" s="64">
        <f t="shared" si="13"/>
        <v>0.5465277777777775</v>
      </c>
      <c r="N59" s="64">
        <f t="shared" si="14"/>
        <v>0.62986111111111087</v>
      </c>
      <c r="O59" s="64">
        <f t="shared" si="15"/>
        <v>0.71319444444444413</v>
      </c>
      <c r="P59" s="98">
        <f t="shared" si="16"/>
        <v>0.79652777777777761</v>
      </c>
    </row>
    <row r="60" spans="1:16" ht="15.75" thickBot="1" x14ac:dyDescent="0.3">
      <c r="A60" s="116">
        <f t="shared" si="9"/>
        <v>51</v>
      </c>
      <c r="B60" s="91" t="s">
        <v>139</v>
      </c>
      <c r="C60" s="67" t="s">
        <v>107</v>
      </c>
      <c r="D60" s="68" t="s">
        <v>21</v>
      </c>
      <c r="E60" s="69" t="str">
        <f t="shared" si="8"/>
        <v>-</v>
      </c>
      <c r="F60" s="95">
        <v>0.9</v>
      </c>
      <c r="G60" s="62">
        <f t="shared" si="10"/>
        <v>75.5</v>
      </c>
      <c r="H60" s="51">
        <v>1.3888888888888889E-3</v>
      </c>
      <c r="I60" s="63">
        <f t="shared" si="11"/>
        <v>7.2222222222222215E-2</v>
      </c>
      <c r="J60" s="49">
        <f t="shared" si="1"/>
        <v>0.30833333333333313</v>
      </c>
      <c r="K60" s="49">
        <f t="shared" si="17"/>
        <v>0.30833333333333318</v>
      </c>
      <c r="L60" s="64">
        <f t="shared" si="12"/>
        <v>0.38124999999999976</v>
      </c>
      <c r="M60" s="64">
        <f t="shared" si="13"/>
        <v>0.54791666666666639</v>
      </c>
      <c r="N60" s="64">
        <f t="shared" si="14"/>
        <v>0.63124999999999976</v>
      </c>
      <c r="O60" s="64">
        <f t="shared" si="15"/>
        <v>0.71458333333333302</v>
      </c>
      <c r="P60" s="98">
        <f t="shared" si="16"/>
        <v>0.7979166666666665</v>
      </c>
    </row>
    <row r="61" spans="1:16" x14ac:dyDescent="0.25">
      <c r="B61" s="170" t="s">
        <v>25</v>
      </c>
      <c r="C61" s="171"/>
      <c r="D61" s="171"/>
      <c r="E61" s="171"/>
      <c r="F61" s="171"/>
      <c r="G61" s="171"/>
      <c r="H61" s="18"/>
      <c r="I61" s="19"/>
      <c r="J61" s="33"/>
      <c r="K61" s="21"/>
      <c r="L61" s="33"/>
      <c r="M61" s="21"/>
      <c r="N61" s="33"/>
      <c r="O61" s="33"/>
      <c r="P61" s="33"/>
    </row>
    <row r="62" spans="1:16" x14ac:dyDescent="0.25">
      <c r="B62" s="31" t="s">
        <v>14</v>
      </c>
      <c r="C62" s="27"/>
      <c r="D62" s="33"/>
      <c r="E62" s="33"/>
      <c r="F62" s="21"/>
      <c r="G62" s="21"/>
      <c r="H62" s="18"/>
      <c r="I62" s="19"/>
      <c r="J62" s="33"/>
      <c r="K62" s="21"/>
      <c r="L62" s="33"/>
      <c r="M62" s="21"/>
      <c r="N62" s="33"/>
      <c r="O62" s="33"/>
      <c r="P62" s="33"/>
    </row>
    <row r="63" spans="1:16" x14ac:dyDescent="0.25">
      <c r="B63" s="31" t="s">
        <v>26</v>
      </c>
      <c r="C63" s="27"/>
      <c r="D63" s="33"/>
      <c r="E63" s="33"/>
      <c r="F63" s="21"/>
      <c r="G63" s="21"/>
      <c r="H63" s="18"/>
      <c r="I63" s="19"/>
      <c r="J63" s="33"/>
      <c r="K63" s="21"/>
      <c r="L63" s="33"/>
      <c r="M63" s="21"/>
      <c r="N63" s="33"/>
      <c r="O63" s="33"/>
      <c r="P63" s="33"/>
    </row>
    <row r="64" spans="1:16" x14ac:dyDescent="0.25">
      <c r="B64" s="166" t="s">
        <v>15</v>
      </c>
      <c r="C64" s="166"/>
      <c r="D64" s="166"/>
      <c r="E64" s="166"/>
      <c r="F64" s="166"/>
      <c r="G64" s="166"/>
      <c r="H64" s="166"/>
      <c r="I64" s="166"/>
      <c r="J64" s="166"/>
      <c r="K64" s="21"/>
      <c r="L64" s="33"/>
      <c r="M64" s="21"/>
      <c r="N64" s="33"/>
      <c r="O64" s="33"/>
      <c r="P64" s="33"/>
    </row>
    <row r="65" spans="2:16" x14ac:dyDescent="0.25">
      <c r="B65" s="172" t="s">
        <v>64</v>
      </c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32"/>
    </row>
    <row r="66" spans="2:16" x14ac:dyDescent="0.25">
      <c r="B66" s="31" t="s">
        <v>16</v>
      </c>
      <c r="C66" s="27"/>
      <c r="D66" s="2"/>
      <c r="E66" s="2"/>
      <c r="F66" s="3"/>
      <c r="G66" s="3"/>
      <c r="H66" s="4"/>
      <c r="I66" s="5"/>
      <c r="J66" s="2"/>
      <c r="K66" s="3"/>
      <c r="L66" s="2"/>
      <c r="M66" s="3"/>
      <c r="N66" s="2"/>
      <c r="O66" s="2"/>
      <c r="P66" s="2"/>
    </row>
    <row r="67" spans="2:16" x14ac:dyDescent="0.25">
      <c r="B67" s="31" t="s">
        <v>17</v>
      </c>
      <c r="C67" s="27"/>
      <c r="D67" s="33"/>
      <c r="E67" s="33"/>
      <c r="F67" s="21"/>
      <c r="G67" s="21"/>
      <c r="H67" s="18"/>
      <c r="I67" s="19"/>
      <c r="J67" s="33"/>
      <c r="K67" s="21"/>
      <c r="L67" s="33"/>
      <c r="M67" s="21"/>
      <c r="N67" s="33"/>
      <c r="O67" s="33"/>
      <c r="P67" s="33"/>
    </row>
    <row r="68" spans="2:16" x14ac:dyDescent="0.25">
      <c r="B68" s="170" t="s">
        <v>20</v>
      </c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33"/>
    </row>
    <row r="69" spans="2:16" x14ac:dyDescent="0.25">
      <c r="B69" s="165" t="s">
        <v>68</v>
      </c>
      <c r="C69" s="165"/>
      <c r="D69" s="166"/>
      <c r="E69" s="166"/>
      <c r="F69" s="166"/>
      <c r="G69" s="166"/>
      <c r="H69" s="166"/>
      <c r="I69" s="166"/>
      <c r="J69" s="166"/>
      <c r="K69" s="166"/>
      <c r="L69" s="2"/>
      <c r="M69" s="3"/>
      <c r="N69" s="2"/>
      <c r="O69" s="2"/>
      <c r="P69" s="2"/>
    </row>
  </sheetData>
  <mergeCells count="17">
    <mergeCell ref="D3:H3"/>
    <mergeCell ref="D4:E4"/>
    <mergeCell ref="F4:K4"/>
    <mergeCell ref="D5:E5"/>
    <mergeCell ref="F5:G5"/>
    <mergeCell ref="B69:K69"/>
    <mergeCell ref="C7:C9"/>
    <mergeCell ref="D7:D9"/>
    <mergeCell ref="E7:E9"/>
    <mergeCell ref="F7:F9"/>
    <mergeCell ref="G7:G9"/>
    <mergeCell ref="H7:H9"/>
    <mergeCell ref="I7:I9"/>
    <mergeCell ref="B61:G61"/>
    <mergeCell ref="B64:J64"/>
    <mergeCell ref="B65:O65"/>
    <mergeCell ref="B68:O68"/>
  </mergeCells>
  <pageMargins left="0" right="0" top="0.39370078740157483" bottom="0.39370078740157483" header="0.19685039370078741" footer="0.19685039370078741"/>
  <pageSetup paperSize="9" scale="5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Opoczno-Opoczno -tam</vt:lpstr>
      <vt:lpstr>Opoczno-Opoczno pow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2022-10-03T11:11:50Z</dcterms:modified>
</cp:coreProperties>
</file>